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ses" sheetId="1" r:id="rId1"/>
    <sheet name="Steps" sheetId="2" r:id="rId2"/>
    <sheet name="Statistics" sheetId="3" r:id="rId3"/>
    <sheet name="History" sheetId="4" r:id="rId4"/>
  </sheets>
  <definedNames>
    <definedName name="_xlnm._FilterDatabase" localSheetId="0" hidden="1">'Cases'!$B$17:$E$455</definedName>
    <definedName name="_xlnm._FilterDatabase" localSheetId="1" hidden="1">'Steps'!$B$8:$H$2349</definedName>
    <definedName name="Excel_BuiltIn_Print_Area_1">'Cases'!$B$1:$E$65531</definedName>
    <definedName name="Excel_BuiltIn_Print_Area_2">'Steps'!$B:$H</definedName>
    <definedName name="Excel_BuiltIn_Print_Area_4">'History'!$B:$G</definedName>
    <definedName name="Excel_BuiltIn_Print_Titles_1">'Cases'!#REF!</definedName>
    <definedName name="Excel_BuiltIn_Print_Titles_2">'Steps'!$8:$8</definedName>
    <definedName name="Excel_BuiltIn_Print_Titles_4">'History'!$3:$3</definedName>
  </definedNames>
  <calcPr fullCalcOnLoad="1"/>
</workbook>
</file>

<file path=xl/sharedStrings.xml><?xml version="1.0" encoding="utf-8"?>
<sst xmlns="http://schemas.openxmlformats.org/spreadsheetml/2006/main" count="572" uniqueCount="430">
  <si>
    <t>Case Title : GTA03_Performance</t>
  </si>
  <si>
    <t xml:space="preserve">Hardware : </t>
  </si>
  <si>
    <t>Software</t>
  </si>
  <si>
    <t xml:space="preserve">Kernel : </t>
  </si>
  <si>
    <t xml:space="preserve">Root file system : </t>
  </si>
  <si>
    <r>
      <t xml:space="preserve">Test Scope : </t>
    </r>
    <r>
      <rPr>
        <sz val="10"/>
        <rFont val="Arial"/>
        <family val="2"/>
      </rPr>
      <t>To test Performance</t>
    </r>
  </si>
  <si>
    <r>
      <t xml:space="preserve">Test Environment : </t>
    </r>
    <r>
      <rPr>
        <sz val="10"/>
        <rFont val="Arial"/>
        <family val="2"/>
      </rPr>
      <t xml:space="preserve">Device, </t>
    </r>
  </si>
  <si>
    <r>
      <t xml:space="preserve">Total Test Cases : </t>
    </r>
    <r>
      <rPr>
        <sz val="10"/>
        <rFont val="Arial"/>
        <family val="2"/>
      </rPr>
      <t>41 Cases</t>
    </r>
  </si>
  <si>
    <t xml:space="preserve">Tested By : </t>
  </si>
  <si>
    <r>
      <t>Tested Date :</t>
    </r>
    <r>
      <rPr>
        <sz val="10"/>
        <rFont val="Arial"/>
        <family val="2"/>
      </rPr>
      <t xml:space="preserve"> </t>
    </r>
  </si>
  <si>
    <t>Case ID</t>
  </si>
  <si>
    <t>Title</t>
  </si>
  <si>
    <t>Priority</t>
  </si>
  <si>
    <t>Reference (Spec)</t>
  </si>
  <si>
    <t>Talk Time / Standby Time</t>
  </si>
  <si>
    <t>1.1.1</t>
  </si>
  <si>
    <t>Talk time for GSM Band (GSM 900 &amp; DCS 1800)</t>
  </si>
  <si>
    <t>I</t>
  </si>
  <si>
    <t>1.1.3</t>
  </si>
  <si>
    <t>Standby time for GSM Band (GSM 900 &amp; DCS 1800)</t>
  </si>
  <si>
    <t>Power Charge Time</t>
  </si>
  <si>
    <t>1.2.1</t>
  </si>
  <si>
    <t>Device charge / in Idle</t>
  </si>
  <si>
    <t>III</t>
  </si>
  <si>
    <t>1.2.2</t>
  </si>
  <si>
    <t>Device charge / power off</t>
  </si>
  <si>
    <t>Audio Quality</t>
  </si>
  <si>
    <t>1.3.1</t>
  </si>
  <si>
    <t>Microphone check</t>
  </si>
  <si>
    <t>1.3.1.1</t>
  </si>
  <si>
    <t>Call out to external phone</t>
  </si>
  <si>
    <t>1.3.1.2</t>
  </si>
  <si>
    <t>Call out from Neo to Neo</t>
  </si>
  <si>
    <t>1.3.2</t>
  </si>
  <si>
    <t>Receiver check</t>
  </si>
  <si>
    <t>1.3.2.1</t>
  </si>
  <si>
    <t>Incoming call from external phone</t>
  </si>
  <si>
    <t>1.3.2.2</t>
  </si>
  <si>
    <t>Incoming call from Neo2</t>
  </si>
  <si>
    <t>1.3.3</t>
  </si>
  <si>
    <t>Voice call in weak signal coverage area and compare with other competitors mobile</t>
  </si>
  <si>
    <t>Stability</t>
  </si>
  <si>
    <t>1.4.1</t>
  </si>
  <si>
    <t>Mobile to Mobile Calls with Voice Call</t>
  </si>
  <si>
    <t>SIM Compatibility</t>
  </si>
  <si>
    <t>1.5.1</t>
  </si>
  <si>
    <t>Big People storage SIM</t>
  </si>
  <si>
    <t>1.5.2</t>
  </si>
  <si>
    <t>Big Message storage SIM</t>
  </si>
  <si>
    <t>1.5.3</t>
  </si>
  <si>
    <t>3.0V SIM Interface</t>
  </si>
  <si>
    <t>1.5.4</t>
  </si>
  <si>
    <t>1.8V SIM Interface</t>
  </si>
  <si>
    <t>1.5.5</t>
  </si>
  <si>
    <t>64K SIM</t>
  </si>
  <si>
    <t>1.5.6</t>
  </si>
  <si>
    <t>128K SIM</t>
  </si>
  <si>
    <t>Precision</t>
  </si>
  <si>
    <t>1.6.1</t>
  </si>
  <si>
    <t>Signal bar comparing with competitors mobile as using the same SIM</t>
  </si>
  <si>
    <t>1.6.1.1</t>
  </si>
  <si>
    <t>Display the signal bar according to the real signal strength</t>
  </si>
  <si>
    <t>1.6.1.2</t>
  </si>
  <si>
    <t>Signal bar increase according to the signal strength increase</t>
  </si>
  <si>
    <t>1.6.1.3</t>
  </si>
  <si>
    <t>Signal bar reduce according to the signal strength reduce</t>
  </si>
  <si>
    <t>Boot time</t>
  </si>
  <si>
    <t>1.7.1</t>
  </si>
  <si>
    <t>check Boot time</t>
  </si>
  <si>
    <t>1.7.2</t>
  </si>
  <si>
    <t>Set a big picture as wallpaper check Boot time</t>
  </si>
  <si>
    <t xml:space="preserve">PIN Verification </t>
  </si>
  <si>
    <t>GTA03 Interaction-App-PIN</t>
  </si>
  <si>
    <t>1.8.1</t>
  </si>
  <si>
    <t>PIN Verification on Power on</t>
  </si>
  <si>
    <t>1.8.2</t>
  </si>
  <si>
    <t>Wrong PIN Entry on Power on</t>
  </si>
  <si>
    <t>1.8.3</t>
  </si>
  <si>
    <t>Blocked PIN SIM card</t>
  </si>
  <si>
    <t>II</t>
  </si>
  <si>
    <t>1.8.4</t>
  </si>
  <si>
    <t>Try to input "#","+"</t>
  </si>
  <si>
    <t>1.8.5</t>
  </si>
  <si>
    <t>Power on with PIN blocked card and enabled</t>
  </si>
  <si>
    <t>1.8.6</t>
  </si>
  <si>
    <t>Power on with PIN blocked card and disabled</t>
  </si>
  <si>
    <t>1.8.7</t>
  </si>
  <si>
    <t>Press Volume key Up/Down</t>
  </si>
  <si>
    <t>1.8.8</t>
  </si>
  <si>
    <t>Press Power key</t>
  </si>
  <si>
    <t>1.8.9</t>
  </si>
  <si>
    <t>Plug In/Out charger/USB</t>
  </si>
  <si>
    <t>Stress test</t>
  </si>
  <si>
    <t>1.9.1</t>
  </si>
  <si>
    <t>Repeat test when the memory is normal / nearly  full</t>
  </si>
  <si>
    <t>1.9.1.1</t>
  </si>
  <si>
    <t xml:space="preserve">Device power on/off </t>
  </si>
  <si>
    <t>1.9.1.2</t>
  </si>
  <si>
    <t>Device power on/off after change wallpaper</t>
  </si>
  <si>
    <t>1.9.1.3</t>
  </si>
  <si>
    <t>Disconnect a call by end key</t>
  </si>
  <si>
    <t>1.9.1.4</t>
  </si>
  <si>
    <t>Try to call from People list / InputOut list</t>
  </si>
  <si>
    <t>Volume key</t>
  </si>
  <si>
    <t>1.10.1</t>
  </si>
  <si>
    <t>Emergency call</t>
  </si>
  <si>
    <t>1.11.1</t>
  </si>
  <si>
    <t>With SIM</t>
  </si>
  <si>
    <t>1.11.2</t>
  </si>
  <si>
    <t>Without SIM</t>
  </si>
  <si>
    <t>Network coverage</t>
  </si>
  <si>
    <t>1.12.1</t>
  </si>
  <si>
    <t>2.5G SIM</t>
  </si>
  <si>
    <t>1.12.2</t>
  </si>
  <si>
    <t>3G SIM</t>
  </si>
  <si>
    <t>Steps</t>
  </si>
  <si>
    <t>Description</t>
  </si>
  <si>
    <t>Expected Value</t>
  </si>
  <si>
    <t>Result</t>
  </si>
  <si>
    <t>Remarks</t>
  </si>
  <si>
    <t>Condition : In very good signal strength coverage, and in static mode, not moving</t>
  </si>
  <si>
    <t>Device is fully charged</t>
  </si>
  <si>
    <t>Turn off the backlight, vibrator</t>
  </si>
  <si>
    <t>Make a call and begin to time, and during the call, no any SMS or any other call received</t>
  </si>
  <si>
    <t>Low battery and then auto power off to end the call by itself, log the time</t>
  </si>
  <si>
    <t xml:space="preserve">fill the data </t>
  </si>
  <si>
    <t>1.1.2</t>
  </si>
  <si>
    <t>MS is fully charged</t>
  </si>
  <si>
    <t>MS on and no any SMS or call received, begin to time when MS on</t>
  </si>
  <si>
    <t>Low battery and then auto power off, log the time</t>
  </si>
  <si>
    <t>1.1.4</t>
  </si>
  <si>
    <t>MS in Idle mode</t>
  </si>
  <si>
    <t>Low battery and alert</t>
  </si>
  <si>
    <t>Plug in charger and start to time</t>
  </si>
  <si>
    <t>Fully charged and log the time</t>
  </si>
  <si>
    <t>Low battery and then auto power off</t>
  </si>
  <si>
    <t>use Dialer application to make a phone call from neo</t>
  </si>
  <si>
    <t>check the voice at external phone</t>
  </si>
  <si>
    <t>No serious Buzz, noise, volume is clear</t>
  </si>
  <si>
    <t>check the voice at the other Neo</t>
  </si>
  <si>
    <t>make an incoming call from external phone</t>
  </si>
  <si>
    <t>check the voice on Neo</t>
  </si>
  <si>
    <t>make an incoming call from Neo2</t>
  </si>
  <si>
    <t>check the voice on Neo1</t>
  </si>
  <si>
    <t>Make a voice call in weak signal coverage area</t>
  </si>
  <si>
    <t>Check the acoustic dropouts when hard handoff happens</t>
  </si>
  <si>
    <t>Compare with the similar reference target(market value)</t>
  </si>
  <si>
    <t>Power on the Device within the known coverage area.</t>
  </si>
  <si>
    <t>Make Device to Device calls every 30 seconds.</t>
  </si>
  <si>
    <t>Verify Audio in both directions.</t>
  </si>
  <si>
    <t>Make a minimum of 100 calls during the test.</t>
  </si>
  <si>
    <t>Should be performed simultaneously on the Reference Device.</t>
  </si>
  <si>
    <t>Record the number of attempted ME originated &amp; terminated calls and the number of successes.</t>
  </si>
  <si>
    <t>The calls successful rate should be up to 98% or above.</t>
  </si>
  <si>
    <t>Insert a SIM card with at least fully stored people records storage capability</t>
  </si>
  <si>
    <t>Check that People storage can be recognized</t>
  </si>
  <si>
    <t>read all of the records correctly</t>
  </si>
  <si>
    <t>Re-edit the last position People record, and check by reference target</t>
  </si>
  <si>
    <t>Insert a SIM card with at least fully stored Messages storage capability</t>
  </si>
  <si>
    <t>Check that Messages storage can be recognized</t>
  </si>
  <si>
    <t>Re-edit the last position Messages, and check by reference target</t>
  </si>
  <si>
    <t>When the mobile  is switched off,</t>
  </si>
  <si>
    <t>Insert a 3.0V SIM card into the Device</t>
  </si>
  <si>
    <t>power on and check its function according the design spec</t>
  </si>
  <si>
    <t>Insert a 1.8V SIM card into the Device</t>
  </si>
  <si>
    <t>Power on and check its function according the design spec</t>
  </si>
  <si>
    <t>Insert a 64K SIM Card into the Device</t>
  </si>
  <si>
    <t>Insert a 128K SIM card into the Device</t>
  </si>
  <si>
    <t>1.5.7</t>
  </si>
  <si>
    <t>1.5.7.1</t>
  </si>
  <si>
    <t>Insert a SIM which is same  MNC,MCC informaiton with the Ms</t>
  </si>
  <si>
    <t xml:space="preserve">Power on and check the status </t>
  </si>
  <si>
    <t>it should be register with network correctly</t>
  </si>
  <si>
    <t>1.5.7.2</t>
  </si>
  <si>
    <t>Insert a SIM which is not same  MNC,MCC informaiton with the Ms</t>
  </si>
  <si>
    <t>it shouldn't be register with network correctly
and have shown error notification</t>
  </si>
  <si>
    <t>Insert a SIM into the target, and insert another one(the same kind) into a reference target</t>
  </si>
  <si>
    <t>The two targets register on network successfully</t>
  </si>
  <si>
    <t>Compare the signal bar(RSSI) and the receiver signal strength in test mode between the two targets</t>
  </si>
  <si>
    <t>The signal strength increases</t>
  </si>
  <si>
    <t>Signal bar(RSSI) should increase too</t>
  </si>
  <si>
    <t>The signal strength reduces</t>
  </si>
  <si>
    <t>Signal bar(RSSI) should reduce too</t>
  </si>
  <si>
    <t>Press power button for 2 sec</t>
  </si>
  <si>
    <t>check the Booting screen Logo</t>
  </si>
  <si>
    <t>activate the power on screen
Boot to first phone call within 30 sec</t>
  </si>
  <si>
    <t>activate the power on screen
Boot to first phone call within 10 sec</t>
  </si>
  <si>
    <t>Set a big picture as wallpaper</t>
  </si>
  <si>
    <t xml:space="preserve">Turn on the power </t>
  </si>
  <si>
    <t>check the boot time</t>
  </si>
  <si>
    <t>Power on with PIN enabled</t>
  </si>
  <si>
    <t>Input 4 digits and check Enter key</t>
  </si>
  <si>
    <t>there is "enter" key</t>
  </si>
  <si>
    <t xml:space="preserve">Input the longest digits and check then try to delete all and then check softkey </t>
  </si>
  <si>
    <t>Input correct PIN and confirm it and check Device can enter to Home screen without error</t>
  </si>
  <si>
    <t>The pin code display as "*", phone is booting successfully</t>
  </si>
  <si>
    <t xml:space="preserve">input a wrong pin once,check its display screen </t>
  </si>
  <si>
    <t>wrong pin code input warning(ex&gt;2 times left) and prompt for PIN again</t>
  </si>
  <si>
    <t xml:space="preserve">input a wrong pin twice,check its display screen </t>
  </si>
  <si>
    <t>wrong pin code input warning(ex&gt;1 time left) and prompt for PIN again</t>
  </si>
  <si>
    <t>input a wrong pin three times</t>
  </si>
  <si>
    <t>insert a PIN blocked SIM card</t>
  </si>
  <si>
    <t>Power on</t>
  </si>
  <si>
    <t>verify that Device should handle the SIM card has been PIN blocked</t>
  </si>
  <si>
    <t>Check PUK should be asked</t>
  </si>
  <si>
    <t>Input right PUK and new PIN and check new PIN should be set</t>
  </si>
  <si>
    <t>booting successfully</t>
  </si>
  <si>
    <t xml:space="preserve">Enable PIN </t>
  </si>
  <si>
    <r>
      <t xml:space="preserve">Disable PIN by </t>
    </r>
    <r>
      <rPr>
        <b/>
        <sz val="10"/>
        <rFont val="Arial"/>
        <family val="2"/>
      </rPr>
      <t xml:space="preserve">incorrected </t>
    </r>
    <r>
      <rPr>
        <sz val="10"/>
        <rFont val="Arial"/>
        <family val="2"/>
      </rPr>
      <t>PIN and PIN is blocked</t>
    </r>
  </si>
  <si>
    <t>Power off and Power on</t>
  </si>
  <si>
    <t>verify that Device will ask for PUK</t>
  </si>
  <si>
    <t>input the right PUK</t>
  </si>
  <si>
    <t>The PUK code display as "*".</t>
  </si>
  <si>
    <t>verify that Device will ask for input the new  PIN</t>
  </si>
  <si>
    <t>input the new PIN twice refer to UID</t>
  </si>
  <si>
    <t>check that Device should can switch on and register on network normally</t>
  </si>
  <si>
    <t>check the PIN status by menu</t>
  </si>
  <si>
    <t>Check the PIN status is still Enabled</t>
  </si>
  <si>
    <t>Disable PIN</t>
  </si>
  <si>
    <r>
      <t xml:space="preserve">Try to Enable PIN by </t>
    </r>
    <r>
      <rPr>
        <b/>
        <sz val="10"/>
        <rFont val="Arial"/>
        <family val="2"/>
      </rPr>
      <t>incorrected</t>
    </r>
    <r>
      <rPr>
        <sz val="10"/>
        <rFont val="Arial"/>
        <family val="2"/>
      </rPr>
      <t xml:space="preserve"> PIN and PIN is blocked</t>
    </r>
  </si>
  <si>
    <t>first ask for new PIN,then prompt PUK code</t>
  </si>
  <si>
    <t>check that MS should can switch on and register on network normally</t>
  </si>
  <si>
    <t>Check the PIN status is still Disabled</t>
  </si>
  <si>
    <t>Device memory is nearly full</t>
  </si>
  <si>
    <t>power off Device from idle.</t>
  </si>
  <si>
    <t xml:space="preserve">power on </t>
  </si>
  <si>
    <t>repeat step 2 to 3.</t>
  </si>
  <si>
    <t>check the Device status.</t>
  </si>
  <si>
    <t>change the wallpaper in idle</t>
  </si>
  <si>
    <t>power on.</t>
  </si>
  <si>
    <t>change the theme agin.</t>
  </si>
  <si>
    <t>repeat step 2 to 5.</t>
  </si>
  <si>
    <t xml:space="preserve">Device makes a call and it gets through </t>
  </si>
  <si>
    <t>End the call by pressing END key</t>
  </si>
  <si>
    <t>from idle repeat step 1 to 2.</t>
  </si>
  <si>
    <t>Try to call from contact list / call list</t>
  </si>
  <si>
    <t>checking it gets through</t>
  </si>
  <si>
    <t xml:space="preserve">end a call after 10 scond </t>
  </si>
  <si>
    <t>home screen</t>
  </si>
  <si>
    <t>Press Volume key Up</t>
  </si>
  <si>
    <t>Press Volume keyDown</t>
  </si>
  <si>
    <t>41.1.2</t>
  </si>
  <si>
    <t>42.1.2</t>
  </si>
  <si>
    <t>43.1.2</t>
  </si>
  <si>
    <t>44.1.2</t>
  </si>
  <si>
    <t>45.1.2</t>
  </si>
  <si>
    <t>46.1.2</t>
  </si>
  <si>
    <t>47.1.2</t>
  </si>
  <si>
    <t>48.1.2</t>
  </si>
  <si>
    <t>49.1.2</t>
  </si>
  <si>
    <t>50.1.2</t>
  </si>
  <si>
    <t>51.1.2</t>
  </si>
  <si>
    <t>52.1.2</t>
  </si>
  <si>
    <t>53.1.2</t>
  </si>
  <si>
    <t>54.1.2</t>
  </si>
  <si>
    <t>55.1.2</t>
  </si>
  <si>
    <t>56.1.2</t>
  </si>
  <si>
    <t>57.1.2</t>
  </si>
  <si>
    <t>58.1.2</t>
  </si>
  <si>
    <t>59.1.2</t>
  </si>
  <si>
    <t>60.1.2</t>
  </si>
  <si>
    <t>61.1.2</t>
  </si>
  <si>
    <t>62.1.2</t>
  </si>
  <si>
    <t>63.1.2</t>
  </si>
  <si>
    <t>64.1.2</t>
  </si>
  <si>
    <t>65.1.2</t>
  </si>
  <si>
    <t>66.1.2</t>
  </si>
  <si>
    <t>67.1.2</t>
  </si>
  <si>
    <t>68.1.2</t>
  </si>
  <si>
    <t>69.1.2</t>
  </si>
  <si>
    <t>70.1.2</t>
  </si>
  <si>
    <t>71.1.2</t>
  </si>
  <si>
    <t>72.1.2</t>
  </si>
  <si>
    <t>73.1.2</t>
  </si>
  <si>
    <t>74.1.2</t>
  </si>
  <si>
    <t>75.1.2</t>
  </si>
  <si>
    <t>76.1.2</t>
  </si>
  <si>
    <t>77.1.2</t>
  </si>
  <si>
    <t>78.1.2</t>
  </si>
  <si>
    <t>79.1.2</t>
  </si>
  <si>
    <t>80.1.2</t>
  </si>
  <si>
    <t>81.1.2</t>
  </si>
  <si>
    <t>82.1.2</t>
  </si>
  <si>
    <t>83.1.2</t>
  </si>
  <si>
    <t>84.1.2</t>
  </si>
  <si>
    <t>85.1.2</t>
  </si>
  <si>
    <t>86.1.2</t>
  </si>
  <si>
    <t>87.1.2</t>
  </si>
  <si>
    <t>88.1.2</t>
  </si>
  <si>
    <t>89.1.2</t>
  </si>
  <si>
    <t>90.1.2</t>
  </si>
  <si>
    <t>91.1.2</t>
  </si>
  <si>
    <t>92.1.2</t>
  </si>
  <si>
    <t>93.1.2</t>
  </si>
  <si>
    <t>94.1.2</t>
  </si>
  <si>
    <t>95.1.2</t>
  </si>
  <si>
    <t>96.1.2</t>
  </si>
  <si>
    <t>97.1.2</t>
  </si>
  <si>
    <t>98.1.2</t>
  </si>
  <si>
    <t>99.1.2</t>
  </si>
  <si>
    <t>100.1.2</t>
  </si>
  <si>
    <t>101.1.2</t>
  </si>
  <si>
    <t>102.1.2</t>
  </si>
  <si>
    <t>103.1.2</t>
  </si>
  <si>
    <t>104.1.2</t>
  </si>
  <si>
    <t>105.1.2</t>
  </si>
  <si>
    <t>106.1.2</t>
  </si>
  <si>
    <t>107.1.2</t>
  </si>
  <si>
    <t>108.1.2</t>
  </si>
  <si>
    <t>109.1.2</t>
  </si>
  <si>
    <t>110.1.2</t>
  </si>
  <si>
    <t>111.1.2</t>
  </si>
  <si>
    <t>112.1.2</t>
  </si>
  <si>
    <t>113.1.2</t>
  </si>
  <si>
    <t>114.1.2</t>
  </si>
  <si>
    <t>115.1.2</t>
  </si>
  <si>
    <t>116.1.2</t>
  </si>
  <si>
    <t>117.1.2</t>
  </si>
  <si>
    <t>118.1.2</t>
  </si>
  <si>
    <t>119.1.2</t>
  </si>
  <si>
    <t>120.1.2</t>
  </si>
  <si>
    <t>121.1.2</t>
  </si>
  <si>
    <t>122.1.2</t>
  </si>
  <si>
    <t>123.1.2</t>
  </si>
  <si>
    <t>124.1.2</t>
  </si>
  <si>
    <t>125.1.2</t>
  </si>
  <si>
    <t>126.1.2</t>
  </si>
  <si>
    <t>127.1.2</t>
  </si>
  <si>
    <t>128.1.2</t>
  </si>
  <si>
    <t>129.1.2</t>
  </si>
  <si>
    <t>130.1.2</t>
  </si>
  <si>
    <t>131.1.2</t>
  </si>
  <si>
    <t>132.1.2</t>
  </si>
  <si>
    <t>133.1.2</t>
  </si>
  <si>
    <t>134.1.2</t>
  </si>
  <si>
    <t>135.1.2</t>
  </si>
  <si>
    <t>136.1.2</t>
  </si>
  <si>
    <t>137.1.2</t>
  </si>
  <si>
    <t>138.1.2</t>
  </si>
  <si>
    <t>139.1.2</t>
  </si>
  <si>
    <t>140.1.2</t>
  </si>
  <si>
    <t>141.1.2</t>
  </si>
  <si>
    <t>142.1.2</t>
  </si>
  <si>
    <t>143.1.2</t>
  </si>
  <si>
    <t>144.1.2</t>
  </si>
  <si>
    <t>145.1.2</t>
  </si>
  <si>
    <t>146.1.2</t>
  </si>
  <si>
    <t>147.1.2</t>
  </si>
  <si>
    <t>148.1.2</t>
  </si>
  <si>
    <t>149.1.2</t>
  </si>
  <si>
    <t>150.1.2</t>
  </si>
  <si>
    <t>151.1.2</t>
  </si>
  <si>
    <t>152.1.2</t>
  </si>
  <si>
    <t>153.1.2</t>
  </si>
  <si>
    <t>154.1.2</t>
  </si>
  <si>
    <t>155.1.2</t>
  </si>
  <si>
    <t>156.1.2</t>
  </si>
  <si>
    <t>157.1.2</t>
  </si>
  <si>
    <t>158.1.2</t>
  </si>
  <si>
    <t>159.1.2</t>
  </si>
  <si>
    <t>160.1.2</t>
  </si>
  <si>
    <t>161.1.2</t>
  </si>
  <si>
    <t>162.1.2</t>
  </si>
  <si>
    <t>163.1.2</t>
  </si>
  <si>
    <t>164.1.2</t>
  </si>
  <si>
    <t>165.1.2</t>
  </si>
  <si>
    <t>166.1.2</t>
  </si>
  <si>
    <t>167.1.2</t>
  </si>
  <si>
    <t>168.1.2</t>
  </si>
  <si>
    <t>169.1.2</t>
  </si>
  <si>
    <t>170.1.2</t>
  </si>
  <si>
    <t>171.1.2</t>
  </si>
  <si>
    <t>172.1.2</t>
  </si>
  <si>
    <t>173.1.2</t>
  </si>
  <si>
    <t>174.1.2</t>
  </si>
  <si>
    <t>175.1.2</t>
  </si>
  <si>
    <t>176.1.2</t>
  </si>
  <si>
    <t>177.1.2</t>
  </si>
  <si>
    <t>178.1.2</t>
  </si>
  <si>
    <t>179.1.2</t>
  </si>
  <si>
    <t>180.1.2</t>
  </si>
  <si>
    <t>181.1.2</t>
  </si>
  <si>
    <t>182.1.2</t>
  </si>
  <si>
    <t>183.1.2</t>
  </si>
  <si>
    <t>184.1.2</t>
  </si>
  <si>
    <t>185.1.2</t>
  </si>
  <si>
    <t>186.1.2</t>
  </si>
  <si>
    <t>187.1.2</t>
  </si>
  <si>
    <t>188.1.2</t>
  </si>
  <si>
    <t>189.1.2</t>
  </si>
  <si>
    <t>190.1.2</t>
  </si>
  <si>
    <t>191.1.2</t>
  </si>
  <si>
    <t>192.1.2</t>
  </si>
  <si>
    <t>193.1.2</t>
  </si>
  <si>
    <t>194.1.2</t>
  </si>
  <si>
    <t>195.1.2</t>
  </si>
  <si>
    <t>196.1.2</t>
  </si>
  <si>
    <t>197.1.2</t>
  </si>
  <si>
    <t>198.1.2</t>
  </si>
  <si>
    <t>199.1.2</t>
  </si>
  <si>
    <t>200.1.2</t>
  </si>
  <si>
    <t>201.1.2</t>
  </si>
  <si>
    <t>202.1.2</t>
  </si>
  <si>
    <t>203.1.2</t>
  </si>
  <si>
    <t>204.1.2</t>
  </si>
  <si>
    <t>205.1.2</t>
  </si>
  <si>
    <t>206.1.2</t>
  </si>
  <si>
    <t>207.1.2</t>
  </si>
  <si>
    <t>208.1.2</t>
  </si>
  <si>
    <t>209.1.2</t>
  </si>
  <si>
    <t>210.1.2</t>
  </si>
  <si>
    <t>211.1.2</t>
  </si>
  <si>
    <t>212.1.2</t>
  </si>
  <si>
    <t>213.1.2</t>
  </si>
  <si>
    <t>Statistic</t>
  </si>
  <si>
    <t>Total</t>
  </si>
  <si>
    <t>Passed</t>
  </si>
  <si>
    <t>Failed</t>
  </si>
  <si>
    <t>Postponed</t>
  </si>
  <si>
    <t>Not Appliable</t>
  </si>
  <si>
    <t>Inaccurate</t>
  </si>
  <si>
    <t>Test Case Quantity</t>
  </si>
  <si>
    <t xml:space="preserve">Priority I </t>
  </si>
  <si>
    <t>Priority I I</t>
  </si>
  <si>
    <t>Change History</t>
  </si>
  <si>
    <t>Modification Content</t>
  </si>
  <si>
    <t>Modification Cause</t>
  </si>
  <si>
    <t>Modified Result</t>
  </si>
  <si>
    <t>Operator</t>
  </si>
  <si>
    <t>Date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</si>
</sst>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.00_ "/>
    <numFmt numFmtId="167" formatCode="0.00"/>
    <numFmt numFmtId="168" formatCode="MM&quot;월 &quot;DD\일"/>
    <numFmt numFmtId="169" formatCode="MM:SS.0"/>
    <numFmt numFmtId="170" formatCode="H:MM"/>
    <numFmt numFmtId="171" formatCode="0%"/>
    <numFmt numFmtId="172" formatCode="[H]:MM:SS"/>
    <numFmt numFmtId="173" formatCode="M/D/YYYY"/>
  </numFmts>
  <fonts count="18">
    <font>
      <sz val="10"/>
      <name val="Arial"/>
      <family val="2"/>
    </font>
    <font>
      <sz val="12"/>
      <name val="宋体"/>
      <family val="0"/>
    </font>
    <font>
      <sz val="10"/>
      <name val="angsananew"/>
      <family val="2"/>
    </font>
    <font>
      <b/>
      <sz val="10"/>
      <name val="Arial"/>
      <family val="2"/>
    </font>
    <font>
      <b/>
      <sz val="10"/>
      <name val="angsananew"/>
      <family val="2"/>
    </font>
    <font>
      <sz val="10"/>
      <color indexed="8"/>
      <name val="angsananew"/>
      <family val="2"/>
    </font>
    <font>
      <sz val="10"/>
      <color indexed="10"/>
      <name val="angsananew"/>
      <family val="2"/>
    </font>
    <font>
      <sz val="10"/>
      <color indexed="10"/>
      <name val="Arial"/>
      <family val="2"/>
    </font>
    <font>
      <b/>
      <sz val="10"/>
      <color indexed="8"/>
      <name val="angsananew"/>
      <family val="2"/>
    </font>
    <font>
      <sz val="10"/>
      <color indexed="55"/>
      <name val="angsananew"/>
      <family val="2"/>
    </font>
    <font>
      <sz val="10"/>
      <color indexed="12"/>
      <name val="angsananew"/>
      <family val="2"/>
    </font>
    <font>
      <b/>
      <sz val="10"/>
      <color indexed="12"/>
      <name val="angsananew"/>
      <family val="2"/>
    </font>
    <font>
      <b/>
      <sz val="11"/>
      <color indexed="12"/>
      <name val="angsananew"/>
      <family val="2"/>
    </font>
    <font>
      <sz val="11"/>
      <name val="angsananew"/>
      <family val="2"/>
    </font>
    <font>
      <sz val="12"/>
      <name val="angsanane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4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 horizontal="left" wrapText="1"/>
    </xf>
    <xf numFmtId="164" fontId="3" fillId="0" borderId="6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 horizontal="left"/>
    </xf>
    <xf numFmtId="165" fontId="4" fillId="2" borderId="7" xfId="0" applyNumberFormat="1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wrapText="1"/>
    </xf>
    <xf numFmtId="164" fontId="4" fillId="3" borderId="9" xfId="0" applyNumberFormat="1" applyFont="1" applyFill="1" applyBorder="1" applyAlignment="1">
      <alignment horizontal="left" wrapText="1"/>
    </xf>
    <xf numFmtId="164" fontId="3" fillId="3" borderId="10" xfId="0" applyFont="1" applyFill="1" applyBorder="1" applyAlignment="1">
      <alignment horizontal="left" vertical="center"/>
    </xf>
    <xf numFmtId="164" fontId="0" fillId="3" borderId="10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wrapText="1"/>
    </xf>
    <xf numFmtId="164" fontId="2" fillId="4" borderId="9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horizontal="left" vertical="center"/>
    </xf>
    <xf numFmtId="164" fontId="0" fillId="0" borderId="10" xfId="0" applyFont="1" applyFill="1" applyBorder="1" applyAlignment="1">
      <alignment horizontal="center" vertical="center"/>
    </xf>
    <xf numFmtId="164" fontId="2" fillId="4" borderId="10" xfId="0" applyFont="1" applyFill="1" applyBorder="1" applyAlignment="1">
      <alignment horizontal="left" wrapText="1"/>
    </xf>
    <xf numFmtId="164" fontId="2" fillId="3" borderId="10" xfId="0" applyFont="1" applyFill="1" applyBorder="1" applyAlignment="1">
      <alignment horizontal="left" wrapText="1"/>
    </xf>
    <xf numFmtId="164" fontId="2" fillId="4" borderId="9" xfId="0" applyFont="1" applyFill="1" applyBorder="1" applyAlignment="1">
      <alignment horizontal="left" wrapText="1"/>
    </xf>
    <xf numFmtId="164" fontId="4" fillId="4" borderId="10" xfId="0" applyFont="1" applyFill="1" applyBorder="1" applyAlignment="1">
      <alignment horizontal="left" wrapText="1"/>
    </xf>
    <xf numFmtId="164" fontId="2" fillId="3" borderId="10" xfId="0" applyFont="1" applyFill="1" applyBorder="1" applyAlignment="1">
      <alignment horizontal="center" vertical="center" wrapText="1"/>
    </xf>
    <xf numFmtId="164" fontId="2" fillId="4" borderId="0" xfId="0" applyFont="1" applyFill="1" applyBorder="1" applyAlignment="1">
      <alignment wrapText="1"/>
    </xf>
    <xf numFmtId="164" fontId="4" fillId="5" borderId="9" xfId="0" applyNumberFormat="1" applyFont="1" applyFill="1" applyBorder="1" applyAlignment="1">
      <alignment horizontal="left" wrapText="1"/>
    </xf>
    <xf numFmtId="164" fontId="3" fillId="5" borderId="10" xfId="0" applyFont="1" applyFill="1" applyBorder="1" applyAlignment="1">
      <alignment horizontal="left" vertical="center"/>
    </xf>
    <xf numFmtId="164" fontId="2" fillId="5" borderId="10" xfId="0" applyFont="1" applyFill="1" applyBorder="1" applyAlignment="1">
      <alignment horizontal="center" vertical="center" wrapText="1"/>
    </xf>
    <xf numFmtId="164" fontId="2" fillId="5" borderId="10" xfId="0" applyFont="1" applyFill="1" applyBorder="1" applyAlignment="1">
      <alignment horizontal="left" wrapText="1"/>
    </xf>
    <xf numFmtId="164" fontId="0" fillId="4" borderId="0" xfId="0" applyFont="1" applyFill="1" applyAlignment="1">
      <alignment/>
    </xf>
    <xf numFmtId="164" fontId="0" fillId="4" borderId="10" xfId="0" applyFont="1" applyFill="1" applyBorder="1" applyAlignment="1">
      <alignment horizontal="left" vertical="center"/>
    </xf>
    <xf numFmtId="164" fontId="2" fillId="4" borderId="10" xfId="0" applyFont="1" applyFill="1" applyBorder="1" applyAlignment="1">
      <alignment horizontal="center" vertical="center" wrapText="1"/>
    </xf>
    <xf numFmtId="166" fontId="2" fillId="4" borderId="9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horizontal="left" vertical="center" wrapText="1"/>
    </xf>
    <xf numFmtId="164" fontId="2" fillId="4" borderId="10" xfId="0" applyFont="1" applyFill="1" applyBorder="1" applyAlignment="1">
      <alignment vertical="center" wrapText="1"/>
    </xf>
    <xf numFmtId="166" fontId="2" fillId="0" borderId="9" xfId="0" applyNumberFormat="1" applyFont="1" applyFill="1" applyBorder="1" applyAlignment="1">
      <alignment horizontal="left" wrapText="1"/>
    </xf>
    <xf numFmtId="164" fontId="5" fillId="0" borderId="10" xfId="0" applyFont="1" applyFill="1" applyBorder="1" applyAlignment="1">
      <alignment wrapText="1"/>
    </xf>
    <xf numFmtId="164" fontId="2" fillId="0" borderId="10" xfId="0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left" wrapText="1"/>
    </xf>
    <xf numFmtId="164" fontId="0" fillId="0" borderId="0" xfId="0" applyFont="1" applyFill="1" applyAlignment="1">
      <alignment/>
    </xf>
    <xf numFmtId="164" fontId="6" fillId="4" borderId="0" xfId="0" applyFont="1" applyFill="1" applyBorder="1" applyAlignment="1">
      <alignment wrapText="1"/>
    </xf>
    <xf numFmtId="165" fontId="2" fillId="4" borderId="9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horizontal="justify" wrapText="1"/>
    </xf>
    <xf numFmtId="164" fontId="2" fillId="4" borderId="10" xfId="0" applyFont="1" applyFill="1" applyBorder="1" applyAlignment="1">
      <alignment horizontal="center" wrapText="1"/>
    </xf>
    <xf numFmtId="164" fontId="6" fillId="4" borderId="10" xfId="0" applyFont="1" applyFill="1" applyBorder="1" applyAlignment="1">
      <alignment horizontal="left" wrapText="1"/>
    </xf>
    <xf numFmtId="164" fontId="7" fillId="4" borderId="0" xfId="0" applyFont="1" applyFill="1" applyAlignment="1">
      <alignment/>
    </xf>
    <xf numFmtId="164" fontId="2" fillId="4" borderId="11" xfId="0" applyFont="1" applyFill="1" applyBorder="1" applyAlignment="1">
      <alignment horizontal="center" wrapText="1"/>
    </xf>
    <xf numFmtId="164" fontId="8" fillId="3" borderId="10" xfId="0" applyFont="1" applyFill="1" applyBorder="1" applyAlignment="1">
      <alignment wrapText="1"/>
    </xf>
    <xf numFmtId="164" fontId="0" fillId="0" borderId="12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vertical="center" wrapText="1"/>
    </xf>
    <xf numFmtId="164" fontId="0" fillId="0" borderId="12" xfId="0" applyFont="1" applyFill="1" applyBorder="1" applyAlignment="1">
      <alignment vertical="center" wrapText="1"/>
    </xf>
    <xf numFmtId="167" fontId="4" fillId="3" borderId="9" xfId="0" applyNumberFormat="1" applyFont="1" applyFill="1" applyBorder="1" applyAlignment="1">
      <alignment horizontal="left" wrapText="1"/>
    </xf>
    <xf numFmtId="166" fontId="4" fillId="3" borderId="9" xfId="0" applyNumberFormat="1" applyFont="1" applyFill="1" applyBorder="1" applyAlignment="1">
      <alignment horizontal="left" wrapText="1"/>
    </xf>
    <xf numFmtId="164" fontId="4" fillId="3" borderId="10" xfId="0" applyFont="1" applyFill="1" applyBorder="1" applyAlignment="1">
      <alignment wrapText="1"/>
    </xf>
    <xf numFmtId="164" fontId="2" fillId="4" borderId="10" xfId="0" applyFont="1" applyFill="1" applyBorder="1" applyAlignment="1">
      <alignment wrapText="1"/>
    </xf>
    <xf numFmtId="164" fontId="5" fillId="4" borderId="10" xfId="0" applyFont="1" applyFill="1" applyBorder="1" applyAlignment="1">
      <alignment wrapText="1"/>
    </xf>
    <xf numFmtId="164" fontId="4" fillId="4" borderId="9" xfId="0" applyFont="1" applyFill="1" applyBorder="1" applyAlignment="1">
      <alignment horizontal="left" wrapText="1"/>
    </xf>
    <xf numFmtId="164" fontId="4" fillId="4" borderId="10" xfId="0" applyFont="1" applyFill="1" applyBorder="1" applyAlignment="1">
      <alignment vertical="center" wrapText="1"/>
    </xf>
    <xf numFmtId="164" fontId="4" fillId="4" borderId="10" xfId="0" applyFont="1" applyFill="1" applyBorder="1" applyAlignment="1">
      <alignment horizontal="center" vertical="center" wrapText="1"/>
    </xf>
    <xf numFmtId="168" fontId="2" fillId="4" borderId="10" xfId="0" applyNumberFormat="1" applyFont="1" applyFill="1" applyBorder="1" applyAlignment="1">
      <alignment vertical="center" wrapText="1"/>
    </xf>
    <xf numFmtId="164" fontId="4" fillId="4" borderId="10" xfId="0" applyFont="1" applyFill="1" applyBorder="1" applyAlignment="1">
      <alignment horizontal="center" wrapText="1"/>
    </xf>
    <xf numFmtId="164" fontId="9" fillId="0" borderId="0" xfId="0" applyFont="1" applyFill="1" applyBorder="1" applyAlignment="1">
      <alignment wrapText="1"/>
    </xf>
    <xf numFmtId="164" fontId="5" fillId="0" borderId="0" xfId="0" applyFont="1" applyFill="1" applyBorder="1" applyAlignment="1">
      <alignment wrapText="1"/>
    </xf>
    <xf numFmtId="164" fontId="10" fillId="0" borderId="0" xfId="0" applyFont="1" applyFill="1" applyBorder="1" applyAlignment="1">
      <alignment wrapText="1"/>
    </xf>
    <xf numFmtId="164" fontId="2" fillId="4" borderId="0" xfId="0" applyFont="1" applyFill="1" applyBorder="1" applyAlignment="1">
      <alignment/>
    </xf>
    <xf numFmtId="164" fontId="11" fillId="4" borderId="0" xfId="0" applyFont="1" applyFill="1" applyBorder="1" applyAlignment="1">
      <alignment horizontal="left"/>
    </xf>
    <xf numFmtId="164" fontId="2" fillId="4" borderId="0" xfId="0" applyFont="1" applyFill="1" applyBorder="1" applyAlignment="1">
      <alignment horizontal="center"/>
    </xf>
    <xf numFmtId="164" fontId="4" fillId="4" borderId="0" xfId="0" applyFont="1" applyFill="1" applyBorder="1" applyAlignment="1">
      <alignment/>
    </xf>
    <xf numFmtId="164" fontId="12" fillId="4" borderId="0" xfId="0" applyFont="1" applyFill="1" applyBorder="1" applyAlignment="1">
      <alignment horizontal="center"/>
    </xf>
    <xf numFmtId="164" fontId="12" fillId="4" borderId="0" xfId="0" applyFont="1" applyFill="1" applyBorder="1" applyAlignment="1">
      <alignment/>
    </xf>
    <xf numFmtId="164" fontId="13" fillId="4" borderId="0" xfId="0" applyFont="1" applyFill="1" applyBorder="1" applyAlignment="1">
      <alignment wrapText="1"/>
    </xf>
    <xf numFmtId="164" fontId="11" fillId="4" borderId="0" xfId="0" applyFont="1" applyFill="1" applyBorder="1" applyAlignment="1">
      <alignment/>
    </xf>
    <xf numFmtId="164" fontId="14" fillId="4" borderId="0" xfId="0" applyFont="1" applyFill="1" applyBorder="1" applyAlignment="1">
      <alignment/>
    </xf>
    <xf numFmtId="164" fontId="14" fillId="4" borderId="0" xfId="0" applyFont="1" applyFill="1" applyBorder="1" applyAlignment="1">
      <alignment wrapText="1"/>
    </xf>
    <xf numFmtId="164" fontId="2" fillId="4" borderId="0" xfId="0" applyFont="1" applyFill="1" applyBorder="1" applyAlignment="1">
      <alignment/>
    </xf>
    <xf numFmtId="164" fontId="8" fillId="4" borderId="0" xfId="0" applyFont="1" applyFill="1" applyBorder="1" applyAlignment="1">
      <alignment horizontal="left"/>
    </xf>
    <xf numFmtId="165" fontId="8" fillId="2" borderId="7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/>
    </xf>
    <xf numFmtId="164" fontId="8" fillId="2" borderId="8" xfId="20" applyNumberFormat="1" applyFont="1" applyFill="1" applyBorder="1" applyAlignment="1">
      <alignment horizontal="center" vertical="center" wrapText="1"/>
      <protection/>
    </xf>
    <xf numFmtId="164" fontId="8" fillId="2" borderId="8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 wrapText="1"/>
    </xf>
    <xf numFmtId="164" fontId="8" fillId="2" borderId="8" xfId="0" applyFont="1" applyFill="1" applyBorder="1" applyAlignment="1">
      <alignment horizontal="center" vertical="center" wrapText="1"/>
    </xf>
    <xf numFmtId="164" fontId="8" fillId="3" borderId="9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left"/>
    </xf>
    <xf numFmtId="164" fontId="8" fillId="3" borderId="10" xfId="0" applyFont="1" applyFill="1" applyBorder="1" applyAlignment="1">
      <alignment horizontal="center"/>
    </xf>
    <xf numFmtId="164" fontId="5" fillId="3" borderId="10" xfId="0" applyFont="1" applyFill="1" applyBorder="1" applyAlignment="1">
      <alignment wrapText="1"/>
    </xf>
    <xf numFmtId="164" fontId="4" fillId="3" borderId="10" xfId="0" applyFont="1" applyFill="1" applyBorder="1" applyAlignment="1">
      <alignment horizontal="center"/>
    </xf>
    <xf numFmtId="164" fontId="4" fillId="3" borderId="10" xfId="0" applyFont="1" applyFill="1" applyBorder="1" applyAlignment="1">
      <alignment/>
    </xf>
    <xf numFmtId="164" fontId="8" fillId="4" borderId="9" xfId="0" applyFont="1" applyFill="1" applyBorder="1" applyAlignment="1">
      <alignment horizontal="center"/>
    </xf>
    <xf numFmtId="164" fontId="8" fillId="4" borderId="10" xfId="0" applyNumberFormat="1" applyFont="1" applyFill="1" applyBorder="1" applyAlignment="1">
      <alignment horizontal="left"/>
    </xf>
    <xf numFmtId="164" fontId="8" fillId="4" borderId="10" xfId="0" applyFont="1" applyFill="1" applyBorder="1" applyAlignment="1">
      <alignment horizontal="center"/>
    </xf>
    <xf numFmtId="164" fontId="8" fillId="4" borderId="10" xfId="0" applyFont="1" applyFill="1" applyBorder="1" applyAlignment="1">
      <alignment wrapText="1"/>
    </xf>
    <xf numFmtId="164" fontId="4" fillId="4" borderId="10" xfId="0" applyFont="1" applyFill="1" applyBorder="1" applyAlignment="1">
      <alignment horizontal="center"/>
    </xf>
    <xf numFmtId="164" fontId="4" fillId="4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21" applyFont="1" applyBorder="1" applyAlignment="1">
      <alignment vertical="center" wrapText="1"/>
      <protection/>
    </xf>
    <xf numFmtId="164" fontId="2" fillId="4" borderId="10" xfId="0" applyFont="1" applyFill="1" applyBorder="1" applyAlignment="1">
      <alignment horizontal="center"/>
    </xf>
    <xf numFmtId="164" fontId="5" fillId="4" borderId="10" xfId="0" applyFont="1" applyFill="1" applyBorder="1" applyAlignment="1">
      <alignment horizontal="center"/>
    </xf>
    <xf numFmtId="164" fontId="8" fillId="5" borderId="9" xfId="0" applyFont="1" applyFill="1" applyBorder="1" applyAlignment="1">
      <alignment horizontal="center"/>
    </xf>
    <xf numFmtId="164" fontId="8" fillId="5" borderId="10" xfId="0" applyFont="1" applyFill="1" applyBorder="1" applyAlignment="1">
      <alignment horizontal="left"/>
    </xf>
    <xf numFmtId="164" fontId="8" fillId="5" borderId="10" xfId="0" applyFont="1" applyFill="1" applyBorder="1" applyAlignment="1">
      <alignment horizontal="center"/>
    </xf>
    <xf numFmtId="164" fontId="8" fillId="5" borderId="10" xfId="0" applyFont="1" applyFill="1" applyBorder="1" applyAlignment="1">
      <alignment wrapText="1"/>
    </xf>
    <xf numFmtId="164" fontId="5" fillId="5" borderId="10" xfId="0" applyFont="1" applyFill="1" applyBorder="1" applyAlignment="1">
      <alignment wrapText="1"/>
    </xf>
    <xf numFmtId="164" fontId="4" fillId="5" borderId="10" xfId="0" applyFont="1" applyFill="1" applyBorder="1" applyAlignment="1">
      <alignment horizontal="center"/>
    </xf>
    <xf numFmtId="164" fontId="4" fillId="5" borderId="10" xfId="0" applyFont="1" applyFill="1" applyBorder="1" applyAlignment="1">
      <alignment/>
    </xf>
    <xf numFmtId="164" fontId="8" fillId="4" borderId="10" xfId="0" applyFont="1" applyFill="1" applyBorder="1" applyAlignment="1">
      <alignment horizontal="left"/>
    </xf>
    <xf numFmtId="164" fontId="8" fillId="4" borderId="12" xfId="0" applyFont="1" applyFill="1" applyBorder="1" applyAlignment="1">
      <alignment horizontal="center"/>
    </xf>
    <xf numFmtId="164" fontId="8" fillId="4" borderId="12" xfId="0" applyFont="1" applyFill="1" applyBorder="1" applyAlignment="1">
      <alignment wrapText="1"/>
    </xf>
    <xf numFmtId="164" fontId="5" fillId="4" borderId="12" xfId="0" applyFont="1" applyFill="1" applyBorder="1" applyAlignment="1">
      <alignment wrapText="1"/>
    </xf>
    <xf numFmtId="164" fontId="8" fillId="4" borderId="13" xfId="0" applyFont="1" applyFill="1" applyBorder="1" applyAlignment="1">
      <alignment horizontal="left"/>
    </xf>
    <xf numFmtId="164" fontId="15" fillId="4" borderId="10" xfId="0" applyFont="1" applyFill="1" applyBorder="1" applyAlignment="1">
      <alignment horizontal="center" vertical="center"/>
    </xf>
    <xf numFmtId="164" fontId="15" fillId="0" borderId="10" xfId="0" applyFont="1" applyBorder="1" applyAlignment="1">
      <alignment horizontal="left" vertical="center" wrapText="1"/>
    </xf>
    <xf numFmtId="164" fontId="15" fillId="4" borderId="10" xfId="0" applyFont="1" applyFill="1" applyBorder="1" applyAlignment="1">
      <alignment wrapText="1"/>
    </xf>
    <xf numFmtId="164" fontId="4" fillId="4" borderId="11" xfId="0" applyFont="1" applyFill="1" applyBorder="1" applyAlignment="1">
      <alignment horizontal="center"/>
    </xf>
    <xf numFmtId="164" fontId="15" fillId="4" borderId="10" xfId="0" applyFont="1" applyFill="1" applyBorder="1" applyAlignment="1">
      <alignment horizontal="left" vertical="center" wrapText="1"/>
    </xf>
    <xf numFmtId="164" fontId="8" fillId="4" borderId="14" xfId="0" applyFont="1" applyFill="1" applyBorder="1" applyAlignment="1">
      <alignment horizontal="center"/>
    </xf>
    <xf numFmtId="164" fontId="8" fillId="4" borderId="14" xfId="0" applyFont="1" applyFill="1" applyBorder="1" applyAlignment="1">
      <alignment wrapText="1"/>
    </xf>
    <xf numFmtId="164" fontId="5" fillId="4" borderId="14" xfId="0" applyFont="1" applyFill="1" applyBorder="1" applyAlignment="1">
      <alignment wrapText="1"/>
    </xf>
    <xf numFmtId="164" fontId="8" fillId="5" borderId="15" xfId="0" applyFont="1" applyFill="1" applyBorder="1" applyAlignment="1">
      <alignment horizontal="center"/>
    </xf>
    <xf numFmtId="164" fontId="8" fillId="5" borderId="15" xfId="0" applyFont="1" applyFill="1" applyBorder="1" applyAlignment="1">
      <alignment wrapText="1"/>
    </xf>
    <xf numFmtId="164" fontId="5" fillId="5" borderId="15" xfId="0" applyFont="1" applyFill="1" applyBorder="1" applyAlignment="1">
      <alignment wrapText="1"/>
    </xf>
    <xf numFmtId="164" fontId="8" fillId="4" borderId="16" xfId="0" applyFont="1" applyFill="1" applyBorder="1" applyAlignment="1">
      <alignment horizontal="left"/>
    </xf>
    <xf numFmtId="164" fontId="15" fillId="4" borderId="12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left" vertical="center" wrapText="1"/>
    </xf>
    <xf numFmtId="164" fontId="15" fillId="4" borderId="12" xfId="0" applyFont="1" applyFill="1" applyBorder="1" applyAlignment="1">
      <alignment horizontal="left" vertical="center" wrapText="1"/>
    </xf>
    <xf numFmtId="164" fontId="4" fillId="4" borderId="17" xfId="0" applyFont="1" applyFill="1" applyBorder="1" applyAlignment="1">
      <alignment horizontal="center"/>
    </xf>
    <xf numFmtId="164" fontId="4" fillId="4" borderId="12" xfId="0" applyFont="1" applyFill="1" applyBorder="1" applyAlignment="1">
      <alignment/>
    </xf>
    <xf numFmtId="164" fontId="8" fillId="4" borderId="18" xfId="0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 vertical="center"/>
    </xf>
    <xf numFmtId="164" fontId="0" fillId="4" borderId="10" xfId="0" applyFont="1" applyFill="1" applyBorder="1" applyAlignment="1">
      <alignment horizontal="left" vertical="center" wrapText="1"/>
    </xf>
    <xf numFmtId="164" fontId="15" fillId="4" borderId="15" xfId="0" applyFont="1" applyFill="1" applyBorder="1" applyAlignment="1">
      <alignment horizontal="left" vertical="center" wrapText="1"/>
    </xf>
    <xf numFmtId="164" fontId="8" fillId="3" borderId="18" xfId="0" applyFont="1" applyFill="1" applyBorder="1" applyAlignment="1">
      <alignment horizontal="center"/>
    </xf>
    <xf numFmtId="164" fontId="8" fillId="4" borderId="15" xfId="0" applyFont="1" applyFill="1" applyBorder="1" applyAlignment="1">
      <alignment horizontal="left"/>
    </xf>
    <xf numFmtId="164" fontId="8" fillId="4" borderId="15" xfId="0" applyFont="1" applyFill="1" applyBorder="1" applyAlignment="1">
      <alignment horizontal="center"/>
    </xf>
    <xf numFmtId="164" fontId="8" fillId="4" borderId="15" xfId="0" applyFont="1" applyFill="1" applyBorder="1" applyAlignment="1">
      <alignment wrapText="1"/>
    </xf>
    <xf numFmtId="164" fontId="5" fillId="4" borderId="15" xfId="0" applyFont="1" applyFill="1" applyBorder="1" applyAlignment="1">
      <alignment wrapText="1"/>
    </xf>
    <xf numFmtId="164" fontId="4" fillId="4" borderId="15" xfId="0" applyFont="1" applyFill="1" applyBorder="1" applyAlignment="1">
      <alignment horizontal="center"/>
    </xf>
    <xf numFmtId="164" fontId="4" fillId="4" borderId="15" xfId="0" applyFont="1" applyFill="1" applyBorder="1" applyAlignment="1">
      <alignment/>
    </xf>
    <xf numFmtId="164" fontId="2" fillId="3" borderId="10" xfId="0" applyFont="1" applyFill="1" applyBorder="1" applyAlignment="1">
      <alignment wrapText="1"/>
    </xf>
    <xf numFmtId="164" fontId="0" fillId="0" borderId="10" xfId="21" applyFont="1" applyFill="1" applyBorder="1" applyAlignment="1">
      <alignment vertical="center" wrapText="1"/>
      <protection/>
    </xf>
    <xf numFmtId="164" fontId="8" fillId="4" borderId="12" xfId="0" applyFont="1" applyFill="1" applyBorder="1" applyAlignment="1">
      <alignment horizontal="left"/>
    </xf>
    <xf numFmtId="164" fontId="4" fillId="4" borderId="12" xfId="0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4" fontId="2" fillId="4" borderId="11" xfId="0" applyFont="1" applyFill="1" applyBorder="1" applyAlignment="1">
      <alignment wrapText="1"/>
    </xf>
    <xf numFmtId="164" fontId="2" fillId="4" borderId="12" xfId="0" applyFont="1" applyFill="1" applyBorder="1" applyAlignment="1">
      <alignment wrapText="1"/>
    </xf>
    <xf numFmtId="165" fontId="8" fillId="4" borderId="10" xfId="0" applyNumberFormat="1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9" xfId="0" applyFont="1" applyFill="1" applyBorder="1" applyAlignment="1">
      <alignment horizontal="justify" wrapText="1"/>
    </xf>
    <xf numFmtId="166" fontId="0" fillId="0" borderId="11" xfId="0" applyNumberFormat="1" applyFont="1" applyFill="1" applyBorder="1" applyAlignment="1">
      <alignment horizontal="left"/>
    </xf>
    <xf numFmtId="164" fontId="0" fillId="0" borderId="10" xfId="0" applyFont="1" applyFill="1" applyBorder="1" applyAlignment="1">
      <alignment horizontal="center" wrapText="1"/>
    </xf>
    <xf numFmtId="164" fontId="0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9" xfId="0" applyFont="1" applyFill="1" applyBorder="1" applyAlignment="1">
      <alignment vertical="center" wrapText="1"/>
    </xf>
    <xf numFmtId="164" fontId="0" fillId="0" borderId="10" xfId="0" applyFont="1" applyBorder="1" applyAlignment="1">
      <alignment/>
    </xf>
    <xf numFmtId="164" fontId="2" fillId="4" borderId="15" xfId="0" applyFont="1" applyFill="1" applyBorder="1" applyAlignment="1">
      <alignment horizontal="center"/>
    </xf>
    <xf numFmtId="164" fontId="2" fillId="4" borderId="15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left"/>
    </xf>
    <xf numFmtId="164" fontId="2" fillId="5" borderId="10" xfId="0" applyFont="1" applyFill="1" applyBorder="1" applyAlignment="1">
      <alignment horizontal="center"/>
    </xf>
    <xf numFmtId="164" fontId="2" fillId="5" borderId="10" xfId="0" applyFont="1" applyFill="1" applyBorder="1" applyAlignment="1">
      <alignment wrapText="1"/>
    </xf>
    <xf numFmtId="164" fontId="0" fillId="0" borderId="10" xfId="0" applyFont="1" applyBorder="1" applyAlignment="1">
      <alignment horizontal="center" vertical="center"/>
    </xf>
    <xf numFmtId="164" fontId="2" fillId="4" borderId="10" xfId="0" applyFont="1" applyFill="1" applyBorder="1" applyAlignment="1">
      <alignment/>
    </xf>
    <xf numFmtId="164" fontId="5" fillId="4" borderId="0" xfId="0" applyFont="1" applyFill="1" applyBorder="1" applyAlignment="1">
      <alignment/>
    </xf>
    <xf numFmtId="164" fontId="5" fillId="4" borderId="10" xfId="0" applyFont="1" applyFill="1" applyBorder="1" applyAlignment="1">
      <alignment/>
    </xf>
    <xf numFmtId="169" fontId="5" fillId="4" borderId="10" xfId="0" applyNumberFormat="1" applyFont="1" applyFill="1" applyBorder="1" applyAlignment="1">
      <alignment wrapText="1"/>
    </xf>
    <xf numFmtId="167" fontId="8" fillId="3" borderId="10" xfId="0" applyNumberFormat="1" applyFont="1" applyFill="1" applyBorder="1" applyAlignment="1">
      <alignment horizontal="left"/>
    </xf>
    <xf numFmtId="164" fontId="6" fillId="4" borderId="0" xfId="0" applyFont="1" applyFill="1" applyBorder="1" applyAlignment="1">
      <alignment/>
    </xf>
    <xf numFmtId="164" fontId="6" fillId="4" borderId="10" xfId="0" applyFont="1" applyFill="1" applyBorder="1" applyAlignment="1">
      <alignment horizontal="center"/>
    </xf>
    <xf numFmtId="164" fontId="6" fillId="4" borderId="10" xfId="0" applyFont="1" applyFill="1" applyBorder="1" applyAlignment="1">
      <alignment/>
    </xf>
    <xf numFmtId="164" fontId="5" fillId="4" borderId="10" xfId="0" applyFont="1" applyFill="1" applyBorder="1" applyAlignment="1">
      <alignment vertical="center" wrapText="1"/>
    </xf>
    <xf numFmtId="170" fontId="5" fillId="4" borderId="10" xfId="0" applyNumberFormat="1" applyFont="1" applyFill="1" applyBorder="1" applyAlignment="1">
      <alignment horizontal="left" vertical="center" wrapText="1"/>
    </xf>
    <xf numFmtId="164" fontId="5" fillId="4" borderId="10" xfId="0" applyFont="1" applyFill="1" applyBorder="1" applyAlignment="1">
      <alignment horizontal="center" vertical="center" wrapText="1"/>
    </xf>
    <xf numFmtId="164" fontId="5" fillId="4" borderId="9" xfId="0" applyFont="1" applyFill="1" applyBorder="1" applyAlignment="1">
      <alignment/>
    </xf>
    <xf numFmtId="166" fontId="5" fillId="4" borderId="10" xfId="0" applyNumberFormat="1" applyFont="1" applyFill="1" applyBorder="1" applyAlignment="1">
      <alignment horizontal="left"/>
    </xf>
    <xf numFmtId="164" fontId="5" fillId="4" borderId="10" xfId="0" applyFont="1" applyFill="1" applyBorder="1" applyAlignment="1">
      <alignment horizontal="center" vertical="center"/>
    </xf>
    <xf numFmtId="164" fontId="8" fillId="4" borderId="9" xfId="0" applyFont="1" applyFill="1" applyBorder="1" applyAlignment="1">
      <alignment/>
    </xf>
    <xf numFmtId="164" fontId="5" fillId="4" borderId="10" xfId="0" applyFont="1" applyFill="1" applyBorder="1" applyAlignment="1">
      <alignment horizontal="left" wrapText="1"/>
    </xf>
    <xf numFmtId="164" fontId="8" fillId="4" borderId="9" xfId="0" applyFont="1" applyFill="1" applyBorder="1" applyAlignment="1">
      <alignment horizontal="left"/>
    </xf>
    <xf numFmtId="164" fontId="8" fillId="4" borderId="10" xfId="0" applyFont="1" applyFill="1" applyBorder="1" applyAlignment="1">
      <alignment/>
    </xf>
    <xf numFmtId="164" fontId="11" fillId="4" borderId="9" xfId="0" applyFont="1" applyFill="1" applyBorder="1" applyAlignment="1">
      <alignment horizontal="left"/>
    </xf>
    <xf numFmtId="164" fontId="11" fillId="4" borderId="10" xfId="0" applyFont="1" applyFill="1" applyBorder="1" applyAlignment="1">
      <alignment/>
    </xf>
    <xf numFmtId="164" fontId="11" fillId="4" borderId="9" xfId="0" applyFont="1" applyFill="1" applyBorder="1" applyAlignment="1">
      <alignment horizontal="center"/>
    </xf>
    <xf numFmtId="164" fontId="11" fillId="4" borderId="10" xfId="0" applyFont="1" applyFill="1" applyBorder="1" applyAlignment="1">
      <alignment horizontal="left"/>
    </xf>
    <xf numFmtId="164" fontId="10" fillId="4" borderId="10" xfId="0" applyFont="1" applyFill="1" applyBorder="1" applyAlignment="1">
      <alignment horizontal="center"/>
    </xf>
    <xf numFmtId="164" fontId="11" fillId="4" borderId="10" xfId="0" applyFont="1" applyFill="1" applyBorder="1" applyAlignment="1">
      <alignment wrapText="1"/>
    </xf>
    <xf numFmtId="164" fontId="2" fillId="4" borderId="0" xfId="0" applyFont="1" applyFill="1" applyAlignment="1">
      <alignment/>
    </xf>
    <xf numFmtId="164" fontId="12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left"/>
    </xf>
    <xf numFmtId="164" fontId="4" fillId="4" borderId="0" xfId="0" applyFont="1" applyFill="1" applyAlignment="1">
      <alignment/>
    </xf>
    <xf numFmtId="164" fontId="8" fillId="2" borderId="7" xfId="0" applyFont="1" applyFill="1" applyBorder="1" applyAlignment="1">
      <alignment horizontal="center" vertical="center"/>
    </xf>
    <xf numFmtId="164" fontId="8" fillId="2" borderId="20" xfId="0" applyFont="1" applyFill="1" applyBorder="1" applyAlignment="1">
      <alignment horizontal="center" vertical="center"/>
    </xf>
    <xf numFmtId="164" fontId="2" fillId="0" borderId="9" xfId="0" applyFont="1" applyBorder="1" applyAlignment="1">
      <alignment horizontal="left"/>
    </xf>
    <xf numFmtId="164" fontId="4" fillId="0" borderId="19" xfId="0" applyFont="1" applyBorder="1" applyAlignment="1">
      <alignment horizontal="center"/>
    </xf>
    <xf numFmtId="164" fontId="2" fillId="0" borderId="21" xfId="0" applyFont="1" applyBorder="1" applyAlignment="1">
      <alignment/>
    </xf>
    <xf numFmtId="164" fontId="2" fillId="0" borderId="22" xfId="0" applyFont="1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4" borderId="9" xfId="0" applyFont="1" applyFill="1" applyBorder="1" applyAlignment="1">
      <alignment/>
    </xf>
    <xf numFmtId="164" fontId="4" fillId="4" borderId="13" xfId="0" applyFont="1" applyFill="1" applyBorder="1" applyAlignment="1">
      <alignment horizontal="center"/>
    </xf>
    <xf numFmtId="164" fontId="4" fillId="4" borderId="23" xfId="0" applyFont="1" applyFill="1" applyBorder="1" applyAlignment="1">
      <alignment/>
    </xf>
    <xf numFmtId="171" fontId="2" fillId="4" borderId="0" xfId="0" applyNumberFormat="1" applyFont="1" applyFill="1" applyBorder="1" applyAlignment="1">
      <alignment/>
    </xf>
    <xf numFmtId="164" fontId="2" fillId="4" borderId="21" xfId="0" applyFont="1" applyFill="1" applyBorder="1" applyAlignment="1">
      <alignment/>
    </xf>
    <xf numFmtId="164" fontId="4" fillId="4" borderId="24" xfId="0" applyFont="1" applyFill="1" applyBorder="1" applyAlignment="1">
      <alignment horizontal="center"/>
    </xf>
    <xf numFmtId="164" fontId="2" fillId="4" borderId="23" xfId="0" applyFont="1" applyFill="1" applyBorder="1" applyAlignment="1">
      <alignment/>
    </xf>
    <xf numFmtId="164" fontId="1" fillId="0" borderId="0" xfId="0" applyFont="1" applyAlignment="1">
      <alignment vertical="center"/>
    </xf>
    <xf numFmtId="164" fontId="0" fillId="4" borderId="0" xfId="0" applyFont="1" applyFill="1" applyBorder="1" applyAlignment="1">
      <alignment vertical="center" wrapText="1"/>
    </xf>
    <xf numFmtId="164" fontId="0" fillId="4" borderId="0" xfId="0" applyFont="1" applyFill="1" applyBorder="1" applyAlignment="1">
      <alignment wrapText="1"/>
    </xf>
    <xf numFmtId="164" fontId="3" fillId="4" borderId="25" xfId="0" applyFont="1" applyFill="1" applyBorder="1" applyAlignment="1">
      <alignment horizontal="center" wrapText="1"/>
    </xf>
    <xf numFmtId="164" fontId="16" fillId="2" borderId="7" xfId="0" applyFont="1" applyFill="1" applyBorder="1" applyAlignment="1">
      <alignment horizontal="center" vertical="center" wrapText="1"/>
    </xf>
    <xf numFmtId="164" fontId="16" fillId="2" borderId="10" xfId="0" applyFont="1" applyFill="1" applyBorder="1" applyAlignment="1">
      <alignment horizontal="center" vertical="center" wrapText="1"/>
    </xf>
    <xf numFmtId="164" fontId="16" fillId="2" borderId="20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left"/>
    </xf>
    <xf numFmtId="164" fontId="15" fillId="0" borderId="10" xfId="0" applyFont="1" applyFill="1" applyBorder="1" applyAlignment="1">
      <alignment vertical="center"/>
    </xf>
    <xf numFmtId="172" fontId="15" fillId="0" borderId="10" xfId="0" applyNumberFormat="1" applyFont="1" applyBorder="1" applyAlignment="1">
      <alignment vertical="center" wrapText="1"/>
    </xf>
    <xf numFmtId="164" fontId="17" fillId="0" borderId="10" xfId="0" applyFont="1" applyBorder="1" applyAlignment="1">
      <alignment wrapText="1"/>
    </xf>
    <xf numFmtId="164" fontId="15" fillId="0" borderId="10" xfId="0" applyFont="1" applyBorder="1" applyAlignment="1">
      <alignment vertical="center" wrapText="1"/>
    </xf>
    <xf numFmtId="173" fontId="15" fillId="0" borderId="19" xfId="0" applyNumberFormat="1" applyFont="1" applyBorder="1" applyAlignment="1">
      <alignment vertical="center" wrapText="1"/>
    </xf>
    <xf numFmtId="164" fontId="0" fillId="0" borderId="9" xfId="0" applyFont="1" applyFill="1" applyBorder="1" applyAlignment="1">
      <alignment horizontal="left" vertical="center"/>
    </xf>
    <xf numFmtId="164" fontId="0" fillId="0" borderId="10" xfId="0" applyFont="1" applyFill="1" applyBorder="1" applyAlignment="1">
      <alignment vertical="center"/>
    </xf>
    <xf numFmtId="164" fontId="0" fillId="0" borderId="19" xfId="0" applyFont="1" applyBorder="1" applyAlignment="1">
      <alignment vertical="center" wrapText="1"/>
    </xf>
    <xf numFmtId="165" fontId="0" fillId="4" borderId="26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wrapText="1"/>
    </xf>
    <xf numFmtId="166" fontId="0" fillId="0" borderId="9" xfId="0" applyNumberFormat="1" applyFont="1" applyFill="1" applyBorder="1" applyAlignment="1">
      <alignment horizontal="left" wrapText="1"/>
    </xf>
    <xf numFmtId="164" fontId="15" fillId="0" borderId="10" xfId="0" applyFont="1" applyFill="1" applyBorder="1" applyAlignment="1">
      <alignment wrapText="1"/>
    </xf>
    <xf numFmtId="164" fontId="0" fillId="0" borderId="10" xfId="0" applyFont="1" applyBorder="1" applyAlignment="1">
      <alignment wrapText="1"/>
    </xf>
    <xf numFmtId="164" fontId="0" fillId="0" borderId="9" xfId="0" applyFont="1" applyFill="1" applyBorder="1" applyAlignment="1">
      <alignment horizontal="left" vertical="center" wrapText="1"/>
    </xf>
    <xf numFmtId="166" fontId="0" fillId="0" borderId="9" xfId="0" applyNumberFormat="1" applyFont="1" applyFill="1" applyBorder="1" applyAlignment="1">
      <alignment horizontal="left"/>
    </xf>
    <xf numFmtId="168" fontId="0" fillId="0" borderId="10" xfId="0" applyNumberFormat="1" applyFont="1" applyFill="1" applyBorder="1" applyAlignment="1">
      <alignment vertical="center"/>
    </xf>
    <xf numFmtId="164" fontId="0" fillId="0" borderId="9" xfId="0" applyFont="1" applyFill="1" applyBorder="1" applyAlignment="1">
      <alignment horizontal="left" wrapText="1"/>
    </xf>
    <xf numFmtId="164" fontId="0" fillId="4" borderId="10" xfId="0" applyFont="1" applyFill="1" applyBorder="1" applyAlignment="1">
      <alignment horizontal="left" wrapText="1"/>
    </xf>
    <xf numFmtId="164" fontId="0" fillId="4" borderId="9" xfId="0" applyFont="1" applyFill="1" applyBorder="1" applyAlignment="1">
      <alignment horizontal="left" wrapText="1"/>
    </xf>
    <xf numFmtId="164" fontId="0" fillId="0" borderId="10" xfId="0" applyFont="1" applyFill="1" applyBorder="1" applyAlignment="1">
      <alignment horizontal="left" wrapText="1"/>
    </xf>
    <xf numFmtId="164" fontId="0" fillId="0" borderId="21" xfId="0" applyFont="1" applyFill="1" applyBorder="1" applyAlignment="1">
      <alignment horizontal="left" vertical="center"/>
    </xf>
    <xf numFmtId="164" fontId="0" fillId="0" borderId="27" xfId="0" applyFont="1" applyFill="1" applyBorder="1" applyAlignment="1">
      <alignment horizontal="left" vertical="center"/>
    </xf>
    <xf numFmtId="164" fontId="0" fillId="0" borderId="27" xfId="0" applyFont="1" applyBorder="1" applyAlignment="1">
      <alignment vertical="center" wrapText="1"/>
    </xf>
    <xf numFmtId="164" fontId="0" fillId="0" borderId="2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Normal_sst1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2</xdr:col>
      <xdr:colOff>1343025</xdr:colOff>
      <xdr:row>5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1050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3</xdr:col>
      <xdr:colOff>457200</xdr:colOff>
      <xdr:row>2</xdr:row>
      <xdr:rowOff>209550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2076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733425</xdr:colOff>
      <xdr:row>2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962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V306"/>
  <sheetViews>
    <sheetView showGridLines="0" tabSelected="1" workbookViewId="0" topLeftCell="A1">
      <selection activeCell="C62" sqref="C62"/>
    </sheetView>
  </sheetViews>
  <sheetFormatPr defaultColWidth="10.28125" defaultRowHeight="12.75"/>
  <cols>
    <col min="1" max="1" width="1.8515625" style="1" customWidth="1"/>
    <col min="2" max="2" width="11.57421875" style="2" customWidth="1"/>
    <col min="3" max="3" width="76.8515625" style="1" customWidth="1"/>
    <col min="4" max="4" width="22.57421875" style="3" customWidth="1"/>
    <col min="5" max="5" width="34.421875" style="2" customWidth="1"/>
    <col min="6" max="254" width="9.57421875" style="1" customWidth="1"/>
    <col min="255" max="16384" width="9.57421875" style="4" customWidth="1"/>
  </cols>
  <sheetData>
    <row r="6" ht="10.5" customHeight="1"/>
    <row r="7" spans="2:5" ht="14.25">
      <c r="B7" s="5" t="s">
        <v>0</v>
      </c>
      <c r="C7" s="5"/>
      <c r="D7" s="5"/>
      <c r="E7" s="5"/>
    </row>
    <row r="8" spans="2:5" ht="14.25">
      <c r="B8" s="6" t="s">
        <v>1</v>
      </c>
      <c r="C8" s="6"/>
      <c r="D8" s="6"/>
      <c r="E8" s="6"/>
    </row>
    <row r="9" spans="2:5" ht="14.25">
      <c r="B9" s="7" t="s">
        <v>2</v>
      </c>
      <c r="C9" s="8" t="s">
        <v>3</v>
      </c>
      <c r="D9" s="8"/>
      <c r="E9" s="8"/>
    </row>
    <row r="10" spans="2:5" ht="14.25">
      <c r="B10" s="7"/>
      <c r="C10" s="9" t="s">
        <v>4</v>
      </c>
      <c r="D10" s="9"/>
      <c r="E10" s="9"/>
    </row>
    <row r="11" spans="2:5" ht="14.25">
      <c r="B11" s="10" t="s">
        <v>5</v>
      </c>
      <c r="C11" s="10"/>
      <c r="D11" s="10"/>
      <c r="E11" s="10"/>
    </row>
    <row r="12" spans="2:5" ht="14.25" customHeight="1">
      <c r="B12" s="11" t="s">
        <v>6</v>
      </c>
      <c r="C12" s="11"/>
      <c r="D12" s="11"/>
      <c r="E12" s="11"/>
    </row>
    <row r="13" spans="2:5" ht="14.25" customHeight="1">
      <c r="B13" s="12" t="s">
        <v>7</v>
      </c>
      <c r="C13" s="12"/>
      <c r="D13" s="12"/>
      <c r="E13" s="12"/>
    </row>
    <row r="14" spans="2:5" ht="14.25">
      <c r="B14" s="6" t="s">
        <v>8</v>
      </c>
      <c r="C14" s="6"/>
      <c r="D14" s="6"/>
      <c r="E14" s="6"/>
    </row>
    <row r="15" spans="2:5" ht="14.25">
      <c r="B15" s="13" t="s">
        <v>9</v>
      </c>
      <c r="C15" s="13"/>
      <c r="D15" s="13"/>
      <c r="E15" s="13"/>
    </row>
    <row r="16" spans="2:256" s="14" customFormat="1" ht="14.25">
      <c r="B16" s="2"/>
      <c r="C16" s="1"/>
      <c r="D16" s="3"/>
      <c r="E16" s="15"/>
      <c r="IU16" s="4"/>
      <c r="IV16" s="4"/>
    </row>
    <row r="17" spans="2:256" s="14" customFormat="1" ht="14.25">
      <c r="B17" s="16" t="s">
        <v>10</v>
      </c>
      <c r="C17" s="17" t="s">
        <v>11</v>
      </c>
      <c r="D17" s="17" t="s">
        <v>12</v>
      </c>
      <c r="E17" s="17" t="s">
        <v>13</v>
      </c>
      <c r="IU17" s="4"/>
      <c r="IV17" s="4"/>
    </row>
    <row r="18" spans="2:256" s="18" customFormat="1" ht="14.25">
      <c r="B18" s="19">
        <v>1.1</v>
      </c>
      <c r="C18" s="20" t="s">
        <v>14</v>
      </c>
      <c r="D18" s="21"/>
      <c r="E18" s="22"/>
      <c r="IU18" s="4"/>
      <c r="IV18" s="4"/>
    </row>
    <row r="19" spans="2:256" s="23" customFormat="1" ht="14.25">
      <c r="B19" s="24" t="s">
        <v>15</v>
      </c>
      <c r="C19" s="25" t="s">
        <v>16</v>
      </c>
      <c r="D19" s="26" t="s">
        <v>17</v>
      </c>
      <c r="E19" s="27"/>
      <c r="IU19" s="4"/>
      <c r="IV19" s="4"/>
    </row>
    <row r="20" spans="2:256" s="23" customFormat="1" ht="14.25">
      <c r="B20" s="24" t="s">
        <v>18</v>
      </c>
      <c r="C20" s="25" t="s">
        <v>19</v>
      </c>
      <c r="D20" s="26" t="s">
        <v>17</v>
      </c>
      <c r="E20" s="27"/>
      <c r="IU20" s="4"/>
      <c r="IV20" s="4"/>
    </row>
    <row r="21" spans="2:256" s="23" customFormat="1" ht="14.25">
      <c r="B21" s="19">
        <v>1.2</v>
      </c>
      <c r="C21" s="20" t="s">
        <v>20</v>
      </c>
      <c r="D21" s="21"/>
      <c r="E21" s="28"/>
      <c r="IU21" s="4"/>
      <c r="IV21" s="4"/>
    </row>
    <row r="22" spans="2:256" s="23" customFormat="1" ht="12" customHeight="1">
      <c r="B22" s="29" t="s">
        <v>21</v>
      </c>
      <c r="C22" s="25" t="s">
        <v>22</v>
      </c>
      <c r="D22" s="26" t="s">
        <v>23</v>
      </c>
      <c r="E22" s="30"/>
      <c r="IU22" s="4"/>
      <c r="IV22" s="4"/>
    </row>
    <row r="23" spans="2:256" s="23" customFormat="1" ht="14.25">
      <c r="B23" s="29" t="s">
        <v>24</v>
      </c>
      <c r="C23" s="25" t="s">
        <v>25</v>
      </c>
      <c r="D23" s="26" t="s">
        <v>23</v>
      </c>
      <c r="E23" s="27"/>
      <c r="IU23" s="4"/>
      <c r="IV23" s="4"/>
    </row>
    <row r="24" spans="2:256" s="23" customFormat="1" ht="14.25">
      <c r="B24" s="19">
        <v>1.3</v>
      </c>
      <c r="C24" s="20" t="s">
        <v>26</v>
      </c>
      <c r="D24" s="31"/>
      <c r="E24" s="28"/>
      <c r="IU24" s="4"/>
      <c r="IV24" s="4"/>
    </row>
    <row r="25" spans="2:256" s="32" customFormat="1" ht="14.25">
      <c r="B25" s="33" t="s">
        <v>27</v>
      </c>
      <c r="C25" s="34" t="s">
        <v>28</v>
      </c>
      <c r="D25" s="35"/>
      <c r="E25" s="36"/>
      <c r="IU25" s="37"/>
      <c r="IV25" s="37"/>
    </row>
    <row r="26" spans="2:256" s="32" customFormat="1" ht="14.25">
      <c r="B26" s="24" t="s">
        <v>29</v>
      </c>
      <c r="C26" s="38" t="s">
        <v>30</v>
      </c>
      <c r="D26" s="39" t="s">
        <v>17</v>
      </c>
      <c r="E26" s="27"/>
      <c r="IU26" s="37"/>
      <c r="IV26" s="37"/>
    </row>
    <row r="27" spans="2:256" s="32" customFormat="1" ht="14.25">
      <c r="B27" s="24" t="s">
        <v>31</v>
      </c>
      <c r="C27" s="38" t="s">
        <v>32</v>
      </c>
      <c r="D27" s="39" t="s">
        <v>17</v>
      </c>
      <c r="E27" s="27"/>
      <c r="IU27" s="37"/>
      <c r="IV27" s="37"/>
    </row>
    <row r="28" spans="2:256" s="32" customFormat="1" ht="14.25">
      <c r="B28" s="33" t="s">
        <v>33</v>
      </c>
      <c r="C28" s="34" t="s">
        <v>34</v>
      </c>
      <c r="D28" s="35"/>
      <c r="E28" s="36"/>
      <c r="IU28" s="37"/>
      <c r="IV28" s="37"/>
    </row>
    <row r="29" spans="2:256" s="32" customFormat="1" ht="14.25">
      <c r="B29" s="24" t="s">
        <v>35</v>
      </c>
      <c r="C29" s="38" t="s">
        <v>36</v>
      </c>
      <c r="D29" s="39" t="s">
        <v>17</v>
      </c>
      <c r="E29" s="27"/>
      <c r="IU29" s="37"/>
      <c r="IV29" s="37"/>
    </row>
    <row r="30" spans="2:256" s="32" customFormat="1" ht="14.25">
      <c r="B30" s="24" t="s">
        <v>37</v>
      </c>
      <c r="C30" s="38" t="s">
        <v>38</v>
      </c>
      <c r="D30" s="39" t="s">
        <v>17</v>
      </c>
      <c r="E30" s="27"/>
      <c r="IU30" s="37"/>
      <c r="IV30" s="37"/>
    </row>
    <row r="31" spans="2:256" s="32" customFormat="1" ht="14.25">
      <c r="B31" s="24" t="s">
        <v>39</v>
      </c>
      <c r="C31" s="38" t="s">
        <v>40</v>
      </c>
      <c r="D31" s="39" t="s">
        <v>17</v>
      </c>
      <c r="E31" s="27"/>
      <c r="IU31" s="37"/>
      <c r="IV31" s="37"/>
    </row>
    <row r="32" spans="2:256" s="32" customFormat="1" ht="14.25">
      <c r="B32" s="19">
        <v>1.4</v>
      </c>
      <c r="C32" s="20" t="s">
        <v>41</v>
      </c>
      <c r="D32" s="31"/>
      <c r="E32" s="28"/>
      <c r="IU32" s="37"/>
      <c r="IV32" s="37"/>
    </row>
    <row r="33" spans="2:256" s="32" customFormat="1" ht="14.25">
      <c r="B33" s="24" t="s">
        <v>42</v>
      </c>
      <c r="C33" s="38" t="s">
        <v>43</v>
      </c>
      <c r="D33" s="39" t="s">
        <v>17</v>
      </c>
      <c r="E33" s="27"/>
      <c r="IU33" s="37"/>
      <c r="IV33" s="37"/>
    </row>
    <row r="34" spans="2:256" s="23" customFormat="1" ht="12" customHeight="1">
      <c r="B34" s="19">
        <v>1.5</v>
      </c>
      <c r="C34" s="20" t="s">
        <v>44</v>
      </c>
      <c r="D34" s="31"/>
      <c r="E34" s="28"/>
      <c r="IU34" s="4"/>
      <c r="IV34" s="4"/>
    </row>
    <row r="35" spans="2:256" s="23" customFormat="1" ht="12" customHeight="1">
      <c r="B35" s="40" t="s">
        <v>45</v>
      </c>
      <c r="C35" s="41" t="s">
        <v>46</v>
      </c>
      <c r="D35" s="26" t="s">
        <v>23</v>
      </c>
      <c r="E35" s="27"/>
      <c r="IU35" s="4"/>
      <c r="IV35" s="4"/>
    </row>
    <row r="36" spans="2:256" s="23" customFormat="1" ht="12" customHeight="1">
      <c r="B36" s="40" t="s">
        <v>47</v>
      </c>
      <c r="C36" s="41" t="s">
        <v>48</v>
      </c>
      <c r="D36" s="26" t="s">
        <v>23</v>
      </c>
      <c r="E36" s="27"/>
      <c r="IU36" s="4"/>
      <c r="IV36" s="4"/>
    </row>
    <row r="37" spans="2:256" s="23" customFormat="1" ht="14.25">
      <c r="B37" s="40" t="s">
        <v>49</v>
      </c>
      <c r="C37" s="41" t="s">
        <v>50</v>
      </c>
      <c r="D37" s="26" t="s">
        <v>23</v>
      </c>
      <c r="E37" s="27"/>
      <c r="IU37" s="4"/>
      <c r="IV37" s="4"/>
    </row>
    <row r="38" spans="2:256" s="23" customFormat="1" ht="14.25">
      <c r="B38" s="40" t="s">
        <v>51</v>
      </c>
      <c r="C38" s="41" t="s">
        <v>52</v>
      </c>
      <c r="D38" s="26" t="s">
        <v>23</v>
      </c>
      <c r="E38" s="27"/>
      <c r="IU38" s="4"/>
      <c r="IV38" s="4"/>
    </row>
    <row r="39" spans="2:256" s="23" customFormat="1" ht="14.25">
      <c r="B39" s="40" t="s">
        <v>53</v>
      </c>
      <c r="C39" s="41" t="s">
        <v>54</v>
      </c>
      <c r="D39" s="26" t="s">
        <v>17</v>
      </c>
      <c r="E39" s="27"/>
      <c r="IU39" s="4"/>
      <c r="IV39" s="4"/>
    </row>
    <row r="40" spans="2:256" s="23" customFormat="1" ht="14.25">
      <c r="B40" s="40" t="s">
        <v>55</v>
      </c>
      <c r="C40" s="41" t="s">
        <v>56</v>
      </c>
      <c r="D40" s="26" t="s">
        <v>17</v>
      </c>
      <c r="E40" s="27"/>
      <c r="IU40" s="4"/>
      <c r="IV40" s="4"/>
    </row>
    <row r="41" spans="2:256" s="23" customFormat="1" ht="14.25">
      <c r="B41" s="19">
        <v>1.6</v>
      </c>
      <c r="C41" s="20" t="s">
        <v>57</v>
      </c>
      <c r="D41" s="31"/>
      <c r="E41" s="28"/>
      <c r="IU41" s="4"/>
      <c r="IV41" s="4"/>
    </row>
    <row r="42" spans="2:256" s="23" customFormat="1" ht="14.25">
      <c r="B42" s="25" t="s">
        <v>58</v>
      </c>
      <c r="C42" s="25" t="s">
        <v>59</v>
      </c>
      <c r="D42" s="39" t="s">
        <v>17</v>
      </c>
      <c r="E42" s="25"/>
      <c r="IU42" s="4"/>
      <c r="IV42" s="4"/>
    </row>
    <row r="43" spans="2:256" s="23" customFormat="1" ht="14.25">
      <c r="B43" s="40" t="s">
        <v>60</v>
      </c>
      <c r="C43" s="42" t="s">
        <v>61</v>
      </c>
      <c r="D43" s="39" t="s">
        <v>23</v>
      </c>
      <c r="E43" s="27"/>
      <c r="IU43" s="4"/>
      <c r="IV43" s="4"/>
    </row>
    <row r="44" spans="2:256" s="23" customFormat="1" ht="14.25">
      <c r="B44" s="40" t="s">
        <v>62</v>
      </c>
      <c r="C44" s="42" t="s">
        <v>63</v>
      </c>
      <c r="D44" s="39" t="s">
        <v>23</v>
      </c>
      <c r="E44" s="27"/>
      <c r="IU44" s="4"/>
      <c r="IV44" s="4"/>
    </row>
    <row r="45" spans="2:256" s="18" customFormat="1" ht="14.25">
      <c r="B45" s="40" t="s">
        <v>64</v>
      </c>
      <c r="C45" s="42" t="s">
        <v>65</v>
      </c>
      <c r="D45" s="39" t="s">
        <v>23</v>
      </c>
      <c r="E45" s="27"/>
      <c r="IU45" s="4"/>
      <c r="IV45" s="4"/>
    </row>
    <row r="46" spans="2:256" s="23" customFormat="1" ht="12" customHeight="1">
      <c r="B46" s="19">
        <v>1.7</v>
      </c>
      <c r="C46" s="20" t="s">
        <v>66</v>
      </c>
      <c r="D46" s="31"/>
      <c r="E46" s="28"/>
      <c r="IU46" s="4"/>
      <c r="IV46" s="4"/>
    </row>
    <row r="47" spans="2:256" s="23" customFormat="1" ht="14.25">
      <c r="B47" s="40" t="s">
        <v>67</v>
      </c>
      <c r="C47" s="42" t="s">
        <v>68</v>
      </c>
      <c r="D47" s="39" t="s">
        <v>17</v>
      </c>
      <c r="E47" s="27"/>
      <c r="IU47" s="4"/>
      <c r="IV47" s="4"/>
    </row>
    <row r="48" spans="2:256" s="23" customFormat="1" ht="14.25">
      <c r="B48" s="43" t="s">
        <v>69</v>
      </c>
      <c r="C48" s="44" t="s">
        <v>70</v>
      </c>
      <c r="D48" s="45" t="s">
        <v>17</v>
      </c>
      <c r="E48" s="46"/>
      <c r="IU48" s="47"/>
      <c r="IV48" s="47"/>
    </row>
    <row r="49" spans="2:256" s="23" customFormat="1" ht="14.25">
      <c r="B49" s="19">
        <v>1.8</v>
      </c>
      <c r="C49" s="20" t="s">
        <v>71</v>
      </c>
      <c r="D49" s="31"/>
      <c r="E49" s="28" t="s">
        <v>72</v>
      </c>
      <c r="IU49" s="4"/>
      <c r="IV49" s="4"/>
    </row>
    <row r="50" spans="2:256" s="48" customFormat="1" ht="14.25">
      <c r="B50" s="49" t="s">
        <v>73</v>
      </c>
      <c r="C50" s="50" t="s">
        <v>74</v>
      </c>
      <c r="D50" s="51" t="s">
        <v>23</v>
      </c>
      <c r="E50" s="52"/>
      <c r="IU50" s="53"/>
      <c r="IV50" s="53"/>
    </row>
    <row r="51" spans="2:256" s="48" customFormat="1" ht="14.25">
      <c r="B51" s="25" t="s">
        <v>75</v>
      </c>
      <c r="C51" s="25" t="s">
        <v>76</v>
      </c>
      <c r="D51" s="51" t="s">
        <v>23</v>
      </c>
      <c r="E51" s="52"/>
      <c r="IU51" s="53"/>
      <c r="IV51" s="53"/>
    </row>
    <row r="52" spans="2:256" s="48" customFormat="1" ht="14.25">
      <c r="B52" s="25" t="s">
        <v>77</v>
      </c>
      <c r="C52" s="25" t="s">
        <v>78</v>
      </c>
      <c r="D52" s="51" t="s">
        <v>79</v>
      </c>
      <c r="E52" s="52"/>
      <c r="IU52" s="53"/>
      <c r="IV52" s="53"/>
    </row>
    <row r="53" spans="2:256" s="48" customFormat="1" ht="14.25">
      <c r="B53" s="25" t="s">
        <v>80</v>
      </c>
      <c r="C53" s="25" t="s">
        <v>81</v>
      </c>
      <c r="D53" s="51" t="s">
        <v>17</v>
      </c>
      <c r="E53" s="52"/>
      <c r="IU53" s="53"/>
      <c r="IV53" s="53"/>
    </row>
    <row r="54" spans="2:256" s="48" customFormat="1" ht="14.25">
      <c r="B54" s="25" t="s">
        <v>82</v>
      </c>
      <c r="C54" s="25" t="s">
        <v>83</v>
      </c>
      <c r="D54" s="51" t="s">
        <v>17</v>
      </c>
      <c r="E54" s="52"/>
      <c r="IU54" s="53"/>
      <c r="IV54" s="53"/>
    </row>
    <row r="55" spans="2:256" s="23" customFormat="1" ht="14.25">
      <c r="B55" s="25" t="s">
        <v>84</v>
      </c>
      <c r="C55" s="25" t="s">
        <v>85</v>
      </c>
      <c r="D55" s="51" t="s">
        <v>17</v>
      </c>
      <c r="E55" s="27"/>
      <c r="IU55" s="4"/>
      <c r="IV55" s="4"/>
    </row>
    <row r="56" spans="2:256" s="23" customFormat="1" ht="14.25">
      <c r="B56" s="25" t="s">
        <v>86</v>
      </c>
      <c r="C56" s="25" t="s">
        <v>87</v>
      </c>
      <c r="D56" s="51" t="s">
        <v>17</v>
      </c>
      <c r="E56" s="27"/>
      <c r="IU56" s="4"/>
      <c r="IV56" s="4"/>
    </row>
    <row r="57" spans="2:256" s="23" customFormat="1" ht="14.25">
      <c r="B57" s="25" t="s">
        <v>88</v>
      </c>
      <c r="C57" s="25" t="s">
        <v>89</v>
      </c>
      <c r="D57" s="51" t="s">
        <v>17</v>
      </c>
      <c r="E57" s="27"/>
      <c r="IU57" s="4"/>
      <c r="IV57" s="4"/>
    </row>
    <row r="58" spans="2:256" s="23" customFormat="1" ht="14.25">
      <c r="B58" s="25" t="s">
        <v>90</v>
      </c>
      <c r="C58" s="25" t="s">
        <v>91</v>
      </c>
      <c r="D58" s="54" t="s">
        <v>17</v>
      </c>
      <c r="E58" s="27"/>
      <c r="IU58" s="4"/>
      <c r="IV58" s="4"/>
    </row>
    <row r="59" spans="2:256" s="23" customFormat="1" ht="14.25">
      <c r="B59" s="19">
        <v>1.9</v>
      </c>
      <c r="C59" s="55" t="s">
        <v>92</v>
      </c>
      <c r="D59" s="31"/>
      <c r="E59" s="28"/>
      <c r="IU59" s="4"/>
      <c r="IV59" s="4"/>
    </row>
    <row r="60" spans="2:256" s="23" customFormat="1" ht="14.25">
      <c r="B60" s="25" t="s">
        <v>93</v>
      </c>
      <c r="C60" s="25" t="s">
        <v>94</v>
      </c>
      <c r="D60" s="39" t="s">
        <v>79</v>
      </c>
      <c r="E60" s="25"/>
      <c r="IU60" s="4"/>
      <c r="IV60" s="4"/>
    </row>
    <row r="61" spans="2:256" s="23" customFormat="1" ht="14.25">
      <c r="B61" s="25" t="s">
        <v>95</v>
      </c>
      <c r="C61" s="25" t="s">
        <v>96</v>
      </c>
      <c r="D61" s="56" t="s">
        <v>23</v>
      </c>
      <c r="E61" s="27"/>
      <c r="IU61" s="4"/>
      <c r="IV61" s="4"/>
    </row>
    <row r="62" spans="2:256" s="23" customFormat="1" ht="14.25">
      <c r="B62" s="43" t="s">
        <v>97</v>
      </c>
      <c r="C62" s="57" t="s">
        <v>98</v>
      </c>
      <c r="D62" s="56" t="s">
        <v>23</v>
      </c>
      <c r="E62" s="46"/>
      <c r="IU62" s="47"/>
      <c r="IV62" s="47"/>
    </row>
    <row r="63" spans="2:256" s="23" customFormat="1" ht="14.25">
      <c r="B63" s="40" t="s">
        <v>99</v>
      </c>
      <c r="C63" s="58" t="s">
        <v>100</v>
      </c>
      <c r="D63" s="56" t="s">
        <v>23</v>
      </c>
      <c r="E63" s="27"/>
      <c r="IU63" s="4"/>
      <c r="IV63" s="4"/>
    </row>
    <row r="64" spans="2:256" s="23" customFormat="1" ht="12.75" customHeight="1">
      <c r="B64" s="43" t="s">
        <v>101</v>
      </c>
      <c r="C64" s="58" t="s">
        <v>102</v>
      </c>
      <c r="D64" s="56" t="s">
        <v>23</v>
      </c>
      <c r="E64" s="46"/>
      <c r="IU64" s="47"/>
      <c r="IV64" s="47"/>
    </row>
    <row r="65" spans="2:256" s="23" customFormat="1" ht="14.25">
      <c r="B65" s="59">
        <v>1.1</v>
      </c>
      <c r="C65" s="55" t="s">
        <v>103</v>
      </c>
      <c r="D65" s="31"/>
      <c r="E65" s="28"/>
      <c r="IU65" s="4"/>
      <c r="IV65" s="4"/>
    </row>
    <row r="66" spans="2:256" s="23" customFormat="1" ht="14.25">
      <c r="B66" s="40" t="s">
        <v>104</v>
      </c>
      <c r="C66" s="42" t="s">
        <v>87</v>
      </c>
      <c r="D66" s="39" t="s">
        <v>17</v>
      </c>
      <c r="E66" s="27"/>
      <c r="IU66" s="4"/>
      <c r="IV66" s="4"/>
    </row>
    <row r="67" spans="2:256" s="23" customFormat="1" ht="14.25">
      <c r="B67" s="59">
        <v>1.11</v>
      </c>
      <c r="C67" s="55" t="s">
        <v>105</v>
      </c>
      <c r="D67" s="31"/>
      <c r="E67" s="28"/>
      <c r="IU67" s="4"/>
      <c r="IV67" s="4"/>
    </row>
    <row r="68" spans="2:256" s="23" customFormat="1" ht="14.25">
      <c r="B68" s="40" t="s">
        <v>106</v>
      </c>
      <c r="C68" s="42" t="s">
        <v>107</v>
      </c>
      <c r="D68" s="39" t="s">
        <v>79</v>
      </c>
      <c r="E68" s="27"/>
      <c r="IU68" s="4"/>
      <c r="IV68" s="4"/>
    </row>
    <row r="69" spans="2:256" s="23" customFormat="1" ht="14.25">
      <c r="B69" s="40" t="s">
        <v>108</v>
      </c>
      <c r="C69" s="42" t="s">
        <v>109</v>
      </c>
      <c r="D69" s="39" t="s">
        <v>79</v>
      </c>
      <c r="E69" s="27"/>
      <c r="IU69" s="4"/>
      <c r="IV69" s="4"/>
    </row>
    <row r="70" spans="2:256" s="23" customFormat="1" ht="12" customHeight="1">
      <c r="B70" s="60">
        <v>1.12</v>
      </c>
      <c r="C70" s="61" t="s">
        <v>110</v>
      </c>
      <c r="D70" s="31"/>
      <c r="E70" s="28"/>
      <c r="IU70" s="4"/>
      <c r="IV70" s="4"/>
    </row>
    <row r="71" spans="2:256" s="23" customFormat="1" ht="14.25">
      <c r="B71" s="40" t="s">
        <v>111</v>
      </c>
      <c r="C71" s="62" t="s">
        <v>112</v>
      </c>
      <c r="D71" s="39" t="s">
        <v>79</v>
      </c>
      <c r="E71" s="27"/>
      <c r="IU71" s="4"/>
      <c r="IV71" s="4"/>
    </row>
    <row r="72" spans="2:256" s="23" customFormat="1" ht="14.25">
      <c r="B72" s="40" t="s">
        <v>113</v>
      </c>
      <c r="C72" s="62" t="s">
        <v>114</v>
      </c>
      <c r="D72" s="39" t="s">
        <v>79</v>
      </c>
      <c r="E72" s="27"/>
      <c r="IU72" s="4"/>
      <c r="IV72" s="4"/>
    </row>
    <row r="73" spans="2:256" s="23" customFormat="1" ht="14.25">
      <c r="B73" s="40"/>
      <c r="C73" s="62"/>
      <c r="D73" s="39"/>
      <c r="E73" s="27"/>
      <c r="IU73" s="4"/>
      <c r="IV73" s="4"/>
    </row>
    <row r="74" spans="2:256" s="23" customFormat="1" ht="14.25">
      <c r="B74" s="40"/>
      <c r="C74" s="62"/>
      <c r="D74" s="39"/>
      <c r="E74" s="27"/>
      <c r="IU74" s="4"/>
      <c r="IV74" s="4"/>
    </row>
    <row r="75" spans="2:256" s="23" customFormat="1" ht="14.25">
      <c r="B75" s="40"/>
      <c r="C75" s="62"/>
      <c r="D75" s="39"/>
      <c r="E75" s="27"/>
      <c r="IU75" s="4"/>
      <c r="IV75" s="4"/>
    </row>
    <row r="76" spans="2:256" s="23" customFormat="1" ht="14.25">
      <c r="B76" s="40"/>
      <c r="C76" s="62"/>
      <c r="D76" s="39"/>
      <c r="E76" s="27"/>
      <c r="IU76" s="4"/>
      <c r="IV76" s="4"/>
    </row>
    <row r="77" spans="2:256" s="23" customFormat="1" ht="14.25">
      <c r="B77" s="40"/>
      <c r="C77" s="62"/>
      <c r="D77" s="39"/>
      <c r="E77" s="27"/>
      <c r="IU77" s="4"/>
      <c r="IV77" s="4"/>
    </row>
    <row r="78" spans="2:256" s="23" customFormat="1" ht="11.25" customHeight="1">
      <c r="B78" s="40"/>
      <c r="C78" s="62"/>
      <c r="D78" s="39"/>
      <c r="E78" s="27"/>
      <c r="IU78" s="4"/>
      <c r="IV78" s="4"/>
    </row>
    <row r="79" spans="2:256" s="23" customFormat="1" ht="14.25">
      <c r="B79" s="40"/>
      <c r="C79" s="62"/>
      <c r="D79" s="39"/>
      <c r="E79" s="27"/>
      <c r="IU79" s="4"/>
      <c r="IV79" s="4"/>
    </row>
    <row r="80" spans="2:256" s="23" customFormat="1" ht="14.25">
      <c r="B80" s="40"/>
      <c r="C80" s="62"/>
      <c r="D80" s="39"/>
      <c r="E80" s="27"/>
      <c r="IU80" s="4"/>
      <c r="IV80" s="4"/>
    </row>
    <row r="81" spans="2:256" s="23" customFormat="1" ht="14.25">
      <c r="B81" s="40"/>
      <c r="C81" s="62"/>
      <c r="D81" s="39"/>
      <c r="E81" s="27"/>
      <c r="IU81" s="4"/>
      <c r="IV81" s="4"/>
    </row>
    <row r="82" spans="2:256" s="23" customFormat="1" ht="14.25">
      <c r="B82" s="40"/>
      <c r="C82" s="62"/>
      <c r="D82" s="39"/>
      <c r="E82" s="27"/>
      <c r="IU82" s="4"/>
      <c r="IV82" s="4"/>
    </row>
    <row r="83" spans="2:256" s="23" customFormat="1" ht="14.25">
      <c r="B83" s="40"/>
      <c r="C83" s="62"/>
      <c r="D83" s="39"/>
      <c r="E83" s="27"/>
      <c r="IU83" s="4"/>
      <c r="IV83" s="4"/>
    </row>
    <row r="84" spans="2:256" s="23" customFormat="1" ht="14.25">
      <c r="B84" s="40"/>
      <c r="C84" s="62"/>
      <c r="D84" s="39"/>
      <c r="E84" s="27"/>
      <c r="IU84" s="4"/>
      <c r="IV84" s="4"/>
    </row>
    <row r="85" spans="2:256" s="23" customFormat="1" ht="12" customHeight="1">
      <c r="B85" s="40"/>
      <c r="C85" s="62"/>
      <c r="D85" s="39"/>
      <c r="E85" s="27"/>
      <c r="IU85" s="4"/>
      <c r="IV85" s="4"/>
    </row>
    <row r="86" spans="2:256" s="23" customFormat="1" ht="12.75" customHeight="1">
      <c r="B86" s="40"/>
      <c r="C86" s="62"/>
      <c r="D86" s="39"/>
      <c r="E86" s="27"/>
      <c r="IU86" s="4"/>
      <c r="IV86" s="4"/>
    </row>
    <row r="87" spans="2:256" s="23" customFormat="1" ht="14.25">
      <c r="B87" s="40"/>
      <c r="C87" s="62"/>
      <c r="D87" s="39"/>
      <c r="E87" s="27"/>
      <c r="IU87" s="4"/>
      <c r="IV87" s="4"/>
    </row>
    <row r="88" spans="2:256" s="23" customFormat="1" ht="14.25">
      <c r="B88" s="40"/>
      <c r="C88" s="62"/>
      <c r="D88" s="39"/>
      <c r="E88" s="27"/>
      <c r="IU88" s="4"/>
      <c r="IV88" s="4"/>
    </row>
    <row r="89" spans="2:256" s="23" customFormat="1" ht="14.25">
      <c r="B89" s="40"/>
      <c r="C89" s="62"/>
      <c r="D89" s="39"/>
      <c r="E89" s="27"/>
      <c r="IU89" s="4"/>
      <c r="IV89" s="4"/>
    </row>
    <row r="90" spans="2:256" s="23" customFormat="1" ht="14.25">
      <c r="B90" s="40"/>
      <c r="C90" s="62"/>
      <c r="D90" s="39"/>
      <c r="E90" s="27"/>
      <c r="IU90" s="4"/>
      <c r="IV90" s="4"/>
    </row>
    <row r="91" spans="2:256" s="23" customFormat="1" ht="14.25">
      <c r="B91" s="40"/>
      <c r="C91" s="62"/>
      <c r="D91" s="39"/>
      <c r="E91" s="27"/>
      <c r="IU91" s="4"/>
      <c r="IV91" s="4"/>
    </row>
    <row r="92" spans="2:256" s="32" customFormat="1" ht="14.25">
      <c r="B92" s="40"/>
      <c r="C92" s="62"/>
      <c r="D92" s="39"/>
      <c r="E92" s="27"/>
      <c r="IU92" s="4"/>
      <c r="IV92" s="4"/>
    </row>
    <row r="93" spans="2:256" s="23" customFormat="1" ht="14.25">
      <c r="B93" s="40"/>
      <c r="C93" s="62"/>
      <c r="D93" s="39"/>
      <c r="E93" s="27"/>
      <c r="IU93" s="4"/>
      <c r="IV93" s="4"/>
    </row>
    <row r="94" spans="2:256" s="23" customFormat="1" ht="14.25">
      <c r="B94" s="40"/>
      <c r="C94" s="42"/>
      <c r="D94" s="39"/>
      <c r="E94" s="27"/>
      <c r="IU94" s="4"/>
      <c r="IV94" s="4"/>
    </row>
    <row r="95" spans="2:256" s="23" customFormat="1" ht="12" customHeight="1">
      <c r="B95" s="40"/>
      <c r="C95" s="42"/>
      <c r="D95" s="39"/>
      <c r="E95" s="27"/>
      <c r="IU95" s="4"/>
      <c r="IV95" s="4"/>
    </row>
    <row r="96" spans="2:256" s="23" customFormat="1" ht="12" customHeight="1">
      <c r="B96" s="40"/>
      <c r="C96" s="42"/>
      <c r="D96" s="39"/>
      <c r="E96" s="27"/>
      <c r="IU96" s="4"/>
      <c r="IV96" s="4"/>
    </row>
    <row r="97" spans="2:256" s="23" customFormat="1" ht="12" customHeight="1">
      <c r="B97" s="40"/>
      <c r="C97" s="42"/>
      <c r="D97" s="39"/>
      <c r="E97" s="27"/>
      <c r="IU97" s="4"/>
      <c r="IV97" s="4"/>
    </row>
    <row r="98" spans="2:256" s="23" customFormat="1" ht="12" customHeight="1">
      <c r="B98" s="40"/>
      <c r="C98" s="42"/>
      <c r="D98" s="39"/>
      <c r="E98" s="27"/>
      <c r="IU98" s="4"/>
      <c r="IV98" s="4"/>
    </row>
    <row r="99" spans="2:256" s="23" customFormat="1" ht="12" customHeight="1">
      <c r="B99" s="40"/>
      <c r="C99" s="42"/>
      <c r="D99" s="39"/>
      <c r="E99" s="27"/>
      <c r="IU99" s="4"/>
      <c r="IV99" s="4"/>
    </row>
    <row r="100" spans="2:256" s="23" customFormat="1" ht="12" customHeight="1">
      <c r="B100" s="40"/>
      <c r="C100" s="42"/>
      <c r="D100" s="39"/>
      <c r="E100" s="27"/>
      <c r="IU100" s="4"/>
      <c r="IV100" s="4"/>
    </row>
    <row r="101" spans="2:256" s="23" customFormat="1" ht="12" customHeight="1">
      <c r="B101" s="40"/>
      <c r="C101" s="42"/>
      <c r="D101" s="39"/>
      <c r="E101" s="27"/>
      <c r="IU101" s="4"/>
      <c r="IV101" s="4"/>
    </row>
    <row r="102" spans="2:256" s="23" customFormat="1" ht="14.25">
      <c r="B102" s="40"/>
      <c r="C102" s="42"/>
      <c r="D102" s="39"/>
      <c r="E102" s="27"/>
      <c r="IU102" s="4"/>
      <c r="IV102" s="4"/>
    </row>
    <row r="103" spans="2:256" s="23" customFormat="1" ht="14.25">
      <c r="B103" s="40"/>
      <c r="C103" s="42"/>
      <c r="D103" s="39"/>
      <c r="E103" s="27"/>
      <c r="IU103" s="4"/>
      <c r="IV103" s="4"/>
    </row>
    <row r="104" spans="2:256" s="23" customFormat="1" ht="14.25">
      <c r="B104" s="40"/>
      <c r="C104" s="42"/>
      <c r="D104" s="39"/>
      <c r="E104" s="27"/>
      <c r="IU104" s="4"/>
      <c r="IV104" s="4"/>
    </row>
    <row r="105" spans="2:256" s="23" customFormat="1" ht="14.25">
      <c r="B105" s="40"/>
      <c r="C105" s="42"/>
      <c r="D105" s="39"/>
      <c r="E105" s="27"/>
      <c r="IU105" s="4"/>
      <c r="IV105" s="4"/>
    </row>
    <row r="106" spans="2:256" s="23" customFormat="1" ht="14.25">
      <c r="B106" s="40"/>
      <c r="C106" s="42"/>
      <c r="D106" s="39"/>
      <c r="E106" s="27"/>
      <c r="IU106" s="4"/>
      <c r="IV106" s="4"/>
    </row>
    <row r="107" spans="2:256" s="23" customFormat="1" ht="14.25">
      <c r="B107" s="40"/>
      <c r="C107" s="42"/>
      <c r="D107" s="39"/>
      <c r="E107" s="27"/>
      <c r="IU107" s="4"/>
      <c r="IV107" s="4"/>
    </row>
    <row r="108" spans="2:256" s="23" customFormat="1" ht="14.25" customHeight="1">
      <c r="B108" s="40"/>
      <c r="C108" s="42"/>
      <c r="D108" s="39"/>
      <c r="E108" s="27"/>
      <c r="IU108" s="4"/>
      <c r="IV108" s="4"/>
    </row>
    <row r="109" spans="2:256" s="23" customFormat="1" ht="14.25">
      <c r="B109" s="40"/>
      <c r="C109" s="42"/>
      <c r="D109" s="39"/>
      <c r="E109" s="27"/>
      <c r="IU109" s="4"/>
      <c r="IV109" s="4"/>
    </row>
    <row r="110" spans="2:256" s="23" customFormat="1" ht="14.25">
      <c r="B110" s="40"/>
      <c r="C110" s="62"/>
      <c r="D110" s="39"/>
      <c r="E110" s="27"/>
      <c r="IU110" s="4"/>
      <c r="IV110" s="4"/>
    </row>
    <row r="111" spans="2:256" s="23" customFormat="1" ht="14.25">
      <c r="B111" s="40"/>
      <c r="C111" s="62"/>
      <c r="D111" s="39"/>
      <c r="E111" s="27"/>
      <c r="IU111" s="4"/>
      <c r="IV111" s="4"/>
    </row>
    <row r="112" spans="2:256" s="23" customFormat="1" ht="14.25">
      <c r="B112" s="40"/>
      <c r="C112" s="62"/>
      <c r="D112" s="39"/>
      <c r="E112" s="27"/>
      <c r="IU112" s="4"/>
      <c r="IV112" s="4"/>
    </row>
    <row r="113" spans="2:256" s="23" customFormat="1" ht="14.25">
      <c r="B113" s="40"/>
      <c r="C113" s="62"/>
      <c r="D113" s="39"/>
      <c r="E113" s="27"/>
      <c r="IU113" s="4"/>
      <c r="IV113" s="4"/>
    </row>
    <row r="114" spans="2:256" s="23" customFormat="1" ht="14.25">
      <c r="B114" s="40"/>
      <c r="C114" s="62"/>
      <c r="D114" s="39"/>
      <c r="E114" s="27"/>
      <c r="IU114" s="4"/>
      <c r="IV114" s="4"/>
    </row>
    <row r="115" spans="2:256" s="23" customFormat="1" ht="14.25">
      <c r="B115" s="40"/>
      <c r="C115" s="62"/>
      <c r="D115" s="39"/>
      <c r="E115" s="27"/>
      <c r="IU115" s="4"/>
      <c r="IV115" s="4"/>
    </row>
    <row r="116" spans="2:256" s="23" customFormat="1" ht="14.25">
      <c r="B116" s="40"/>
      <c r="C116" s="62"/>
      <c r="D116" s="39"/>
      <c r="E116" s="27"/>
      <c r="IU116" s="4"/>
      <c r="IV116" s="4"/>
    </row>
    <row r="117" spans="2:256" s="23" customFormat="1" ht="14.25" customHeight="1">
      <c r="B117" s="40"/>
      <c r="C117" s="62"/>
      <c r="D117" s="39"/>
      <c r="E117" s="27"/>
      <c r="IU117" s="4"/>
      <c r="IV117" s="4"/>
    </row>
    <row r="118" spans="2:256" s="23" customFormat="1" ht="14.25">
      <c r="B118" s="40"/>
      <c r="C118" s="62"/>
      <c r="D118" s="39"/>
      <c r="E118" s="27"/>
      <c r="IU118" s="4"/>
      <c r="IV118" s="4"/>
    </row>
    <row r="119" spans="2:256" s="23" customFormat="1" ht="14.25">
      <c r="B119" s="40"/>
      <c r="C119" s="62"/>
      <c r="D119" s="39"/>
      <c r="E119" s="27"/>
      <c r="IU119" s="4"/>
      <c r="IV119" s="4"/>
    </row>
    <row r="120" spans="2:256" s="23" customFormat="1" ht="14.25">
      <c r="B120" s="40"/>
      <c r="C120" s="62"/>
      <c r="D120" s="39"/>
      <c r="E120" s="27"/>
      <c r="IU120" s="4"/>
      <c r="IV120" s="4"/>
    </row>
    <row r="121" spans="2:256" s="23" customFormat="1" ht="14.25">
      <c r="B121" s="40"/>
      <c r="C121" s="62"/>
      <c r="D121" s="39"/>
      <c r="E121" s="27"/>
      <c r="IU121" s="4"/>
      <c r="IV121" s="4"/>
    </row>
    <row r="122" spans="2:256" s="23" customFormat="1" ht="14.25">
      <c r="B122" s="40"/>
      <c r="C122" s="62"/>
      <c r="D122" s="39"/>
      <c r="E122" s="27"/>
      <c r="IU122" s="4"/>
      <c r="IV122" s="4"/>
    </row>
    <row r="123" spans="2:256" s="23" customFormat="1" ht="14.25">
      <c r="B123" s="40"/>
      <c r="C123" s="62"/>
      <c r="D123" s="39"/>
      <c r="E123" s="27"/>
      <c r="IU123" s="4"/>
      <c r="IV123" s="4"/>
    </row>
    <row r="124" spans="2:256" s="23" customFormat="1" ht="14.25">
      <c r="B124" s="40"/>
      <c r="C124" s="62"/>
      <c r="D124" s="39"/>
      <c r="E124" s="27"/>
      <c r="IU124" s="4"/>
      <c r="IV124" s="4"/>
    </row>
    <row r="125" spans="2:256" s="23" customFormat="1" ht="12" customHeight="1">
      <c r="B125" s="40"/>
      <c r="C125" s="62"/>
      <c r="D125" s="39"/>
      <c r="E125" s="27"/>
      <c r="IU125" s="4"/>
      <c r="IV125" s="4"/>
    </row>
    <row r="126" spans="2:256" s="23" customFormat="1" ht="14.25">
      <c r="B126" s="40"/>
      <c r="C126" s="62"/>
      <c r="D126" s="39"/>
      <c r="E126" s="27"/>
      <c r="IU126" s="4"/>
      <c r="IV126" s="4"/>
    </row>
    <row r="127" spans="2:256" s="23" customFormat="1" ht="14.25">
      <c r="B127" s="40"/>
      <c r="C127" s="62"/>
      <c r="D127" s="39"/>
      <c r="E127" s="27"/>
      <c r="IU127" s="4"/>
      <c r="IV127" s="4"/>
    </row>
    <row r="128" spans="2:256" s="23" customFormat="1" ht="14.25">
      <c r="B128" s="40"/>
      <c r="C128" s="62"/>
      <c r="D128" s="39"/>
      <c r="E128" s="27"/>
      <c r="IU128" s="4"/>
      <c r="IV128" s="4"/>
    </row>
    <row r="129" spans="2:256" s="23" customFormat="1" ht="14.25">
      <c r="B129" s="40"/>
      <c r="C129" s="62"/>
      <c r="D129" s="39"/>
      <c r="E129" s="27"/>
      <c r="IU129" s="4"/>
      <c r="IV129" s="4"/>
    </row>
    <row r="130" spans="2:256" s="23" customFormat="1" ht="14.25">
      <c r="B130" s="40"/>
      <c r="C130" s="62"/>
      <c r="D130" s="39"/>
      <c r="E130" s="27"/>
      <c r="IU130" s="4"/>
      <c r="IV130" s="4"/>
    </row>
    <row r="131" spans="2:256" s="23" customFormat="1" ht="13.5" customHeight="1">
      <c r="B131" s="40"/>
      <c r="C131" s="62"/>
      <c r="D131" s="39"/>
      <c r="E131" s="27"/>
      <c r="IU131" s="4"/>
      <c r="IV131" s="4"/>
    </row>
    <row r="132" spans="2:256" s="23" customFormat="1" ht="14.25">
      <c r="B132" s="40"/>
      <c r="C132" s="62"/>
      <c r="D132" s="39"/>
      <c r="E132" s="27"/>
      <c r="IU132" s="4"/>
      <c r="IV132" s="4"/>
    </row>
    <row r="133" spans="2:256" s="23" customFormat="1" ht="14.25">
      <c r="B133" s="40"/>
      <c r="C133" s="62"/>
      <c r="D133" s="39"/>
      <c r="E133" s="27"/>
      <c r="IU133" s="4"/>
      <c r="IV133" s="4"/>
    </row>
    <row r="134" spans="2:256" s="23" customFormat="1" ht="14.25">
      <c r="B134" s="40"/>
      <c r="C134" s="62"/>
      <c r="D134" s="39"/>
      <c r="E134" s="27"/>
      <c r="IU134" s="4"/>
      <c r="IV134" s="4"/>
    </row>
    <row r="135" spans="2:256" s="23" customFormat="1" ht="14.25">
      <c r="B135" s="40"/>
      <c r="C135" s="62"/>
      <c r="D135" s="39"/>
      <c r="E135" s="27"/>
      <c r="IU135" s="4"/>
      <c r="IV135" s="4"/>
    </row>
    <row r="136" spans="2:256" s="23" customFormat="1" ht="14.25">
      <c r="B136" s="40"/>
      <c r="C136" s="62"/>
      <c r="D136" s="39"/>
      <c r="E136" s="27"/>
      <c r="IU136" s="4"/>
      <c r="IV136" s="4"/>
    </row>
    <row r="137" spans="2:256" s="23" customFormat="1" ht="14.25">
      <c r="B137" s="40"/>
      <c r="C137" s="62"/>
      <c r="D137" s="39"/>
      <c r="E137" s="27"/>
      <c r="IU137" s="4"/>
      <c r="IV137" s="4"/>
    </row>
    <row r="138" spans="2:256" s="23" customFormat="1" ht="14.25">
      <c r="B138" s="40"/>
      <c r="C138" s="62"/>
      <c r="D138" s="39"/>
      <c r="E138" s="27"/>
      <c r="IU138" s="4"/>
      <c r="IV138" s="4"/>
    </row>
    <row r="139" spans="2:256" s="23" customFormat="1" ht="14.25">
      <c r="B139" s="40"/>
      <c r="C139" s="62"/>
      <c r="D139" s="39"/>
      <c r="E139" s="27"/>
      <c r="IU139" s="4"/>
      <c r="IV139" s="4"/>
    </row>
    <row r="140" spans="2:256" s="23" customFormat="1" ht="14.25">
      <c r="B140" s="40"/>
      <c r="C140" s="62"/>
      <c r="D140" s="39"/>
      <c r="E140" s="27"/>
      <c r="IU140" s="4"/>
      <c r="IV140" s="4"/>
    </row>
    <row r="141" spans="2:256" s="23" customFormat="1" ht="14.25">
      <c r="B141" s="40"/>
      <c r="C141" s="62"/>
      <c r="D141" s="39"/>
      <c r="E141" s="27"/>
      <c r="IU141" s="4"/>
      <c r="IV141" s="4"/>
    </row>
    <row r="142" spans="2:256" s="23" customFormat="1" ht="14.25">
      <c r="B142" s="40"/>
      <c r="C142" s="62"/>
      <c r="D142" s="39"/>
      <c r="E142" s="27"/>
      <c r="IU142" s="4"/>
      <c r="IV142" s="4"/>
    </row>
    <row r="143" spans="2:256" s="23" customFormat="1" ht="14.25">
      <c r="B143" s="40"/>
      <c r="C143" s="62"/>
      <c r="D143" s="39"/>
      <c r="E143" s="27"/>
      <c r="IU143" s="4"/>
      <c r="IV143" s="4"/>
    </row>
    <row r="144" spans="2:256" s="23" customFormat="1" ht="14.25">
      <c r="B144" s="40"/>
      <c r="C144" s="42"/>
      <c r="D144" s="39"/>
      <c r="E144" s="27"/>
      <c r="IU144" s="4"/>
      <c r="IV144" s="4"/>
    </row>
    <row r="145" spans="2:256" s="18" customFormat="1" ht="15" customHeight="1">
      <c r="B145" s="40"/>
      <c r="C145" s="42"/>
      <c r="D145" s="39"/>
      <c r="E145" s="27"/>
      <c r="IU145" s="4"/>
      <c r="IV145" s="4"/>
    </row>
    <row r="146" spans="2:256" s="23" customFormat="1" ht="14.25">
      <c r="B146" s="40"/>
      <c r="C146" s="42"/>
      <c r="D146" s="39"/>
      <c r="E146" s="27"/>
      <c r="IU146" s="4"/>
      <c r="IV146" s="4"/>
    </row>
    <row r="147" spans="2:256" s="23" customFormat="1" ht="14.25">
      <c r="B147" s="40"/>
      <c r="C147" s="42"/>
      <c r="D147" s="39"/>
      <c r="E147" s="27"/>
      <c r="IU147" s="4"/>
      <c r="IV147" s="4"/>
    </row>
    <row r="148" spans="2:256" s="32" customFormat="1" ht="14.25">
      <c r="B148" s="40"/>
      <c r="C148" s="42"/>
      <c r="D148" s="39"/>
      <c r="E148" s="27"/>
      <c r="IU148" s="4"/>
      <c r="IV148" s="4"/>
    </row>
    <row r="149" spans="2:256" s="32" customFormat="1" ht="12" customHeight="1">
      <c r="B149" s="40"/>
      <c r="C149" s="63"/>
      <c r="D149" s="39"/>
      <c r="E149" s="27"/>
      <c r="IU149" s="4"/>
      <c r="IV149" s="4"/>
    </row>
    <row r="150" spans="2:256" s="32" customFormat="1" ht="12" customHeight="1">
      <c r="B150" s="40"/>
      <c r="C150" s="63"/>
      <c r="D150" s="39"/>
      <c r="E150" s="27"/>
      <c r="IU150" s="4"/>
      <c r="IV150" s="4"/>
    </row>
    <row r="151" spans="2:256" s="32" customFormat="1" ht="14.25">
      <c r="B151" s="40"/>
      <c r="C151" s="63"/>
      <c r="D151" s="39"/>
      <c r="E151" s="27"/>
      <c r="IU151" s="4"/>
      <c r="IV151" s="4"/>
    </row>
    <row r="152" spans="2:256" s="23" customFormat="1" ht="14.25">
      <c r="B152" s="40"/>
      <c r="C152" s="63"/>
      <c r="D152" s="39"/>
      <c r="E152" s="27"/>
      <c r="IU152" s="4"/>
      <c r="IV152" s="4"/>
    </row>
    <row r="153" spans="2:256" s="23" customFormat="1" ht="14.25">
      <c r="B153" s="64"/>
      <c r="C153" s="65"/>
      <c r="D153" s="66"/>
      <c r="E153" s="30"/>
      <c r="IU153" s="4"/>
      <c r="IV153" s="4"/>
    </row>
    <row r="154" spans="2:256" s="23" customFormat="1" ht="12" customHeight="1">
      <c r="B154" s="40"/>
      <c r="C154" s="42"/>
      <c r="D154" s="39"/>
      <c r="E154" s="27"/>
      <c r="IU154" s="4"/>
      <c r="IV154" s="4"/>
    </row>
    <row r="155" spans="2:256" s="23" customFormat="1" ht="12" customHeight="1">
      <c r="B155" s="40"/>
      <c r="C155" s="67"/>
      <c r="D155" s="39"/>
      <c r="E155" s="27"/>
      <c r="IU155" s="4"/>
      <c r="IV155" s="4"/>
    </row>
    <row r="156" spans="2:256" s="32" customFormat="1" ht="14.25">
      <c r="B156" s="40"/>
      <c r="C156" s="42"/>
      <c r="D156" s="39"/>
      <c r="E156" s="27"/>
      <c r="IU156" s="4"/>
      <c r="IV156" s="4"/>
    </row>
    <row r="157" spans="2:256" s="23" customFormat="1" ht="12" customHeight="1">
      <c r="B157" s="40"/>
      <c r="C157" s="42"/>
      <c r="D157" s="39"/>
      <c r="E157" s="27"/>
      <c r="IU157" s="4"/>
      <c r="IV157" s="4"/>
    </row>
    <row r="158" spans="2:256" s="23" customFormat="1" ht="12" customHeight="1">
      <c r="B158" s="40"/>
      <c r="C158" s="42"/>
      <c r="D158" s="39"/>
      <c r="E158" s="27"/>
      <c r="IU158" s="4"/>
      <c r="IV158" s="4"/>
    </row>
    <row r="159" spans="2:256" s="23" customFormat="1" ht="14.25">
      <c r="B159" s="40"/>
      <c r="C159" s="42"/>
      <c r="D159" s="39"/>
      <c r="E159" s="27"/>
      <c r="IU159" s="4"/>
      <c r="IV159" s="4"/>
    </row>
    <row r="160" spans="2:256" s="23" customFormat="1" ht="14.25">
      <c r="B160" s="40"/>
      <c r="C160" s="42"/>
      <c r="D160" s="39"/>
      <c r="E160" s="27"/>
      <c r="IU160" s="4"/>
      <c r="IV160" s="4"/>
    </row>
    <row r="161" spans="2:256" s="23" customFormat="1" ht="14.25">
      <c r="B161" s="40"/>
      <c r="C161" s="42"/>
      <c r="D161" s="39"/>
      <c r="E161" s="27"/>
      <c r="IU161" s="4"/>
      <c r="IV161" s="4"/>
    </row>
    <row r="162" spans="2:256" s="23" customFormat="1" ht="14.25">
      <c r="B162" s="40"/>
      <c r="C162" s="42"/>
      <c r="D162" s="39"/>
      <c r="E162" s="27"/>
      <c r="IU162" s="4"/>
      <c r="IV162" s="4"/>
    </row>
    <row r="163" spans="2:256" s="23" customFormat="1" ht="14.25">
      <c r="B163" s="40"/>
      <c r="C163" s="42"/>
      <c r="D163" s="39"/>
      <c r="E163" s="27"/>
      <c r="IU163" s="4"/>
      <c r="IV163" s="4"/>
    </row>
    <row r="164" spans="2:256" s="23" customFormat="1" ht="14.25">
      <c r="B164" s="40"/>
      <c r="C164" s="42"/>
      <c r="D164" s="39"/>
      <c r="E164" s="27"/>
      <c r="IU164" s="4"/>
      <c r="IV164" s="4"/>
    </row>
    <row r="165" spans="2:256" s="23" customFormat="1" ht="14.25">
      <c r="B165" s="40"/>
      <c r="C165" s="42"/>
      <c r="D165" s="39"/>
      <c r="E165" s="27"/>
      <c r="IU165" s="4"/>
      <c r="IV165" s="4"/>
    </row>
    <row r="166" spans="2:256" s="18" customFormat="1" ht="14.25">
      <c r="B166" s="40"/>
      <c r="C166" s="42"/>
      <c r="D166" s="39"/>
      <c r="E166" s="27"/>
      <c r="IU166" s="4"/>
      <c r="IV166" s="4"/>
    </row>
    <row r="167" spans="2:256" s="23" customFormat="1" ht="14.25">
      <c r="B167" s="40"/>
      <c r="C167" s="42"/>
      <c r="D167" s="39"/>
      <c r="E167" s="27"/>
      <c r="IU167" s="4"/>
      <c r="IV167" s="4"/>
    </row>
    <row r="168" spans="2:256" s="23" customFormat="1" ht="14.25">
      <c r="B168" s="40"/>
      <c r="C168" s="42"/>
      <c r="D168" s="39"/>
      <c r="E168" s="27"/>
      <c r="IU168" s="4"/>
      <c r="IV168" s="4"/>
    </row>
    <row r="169" spans="2:256" s="23" customFormat="1" ht="14.25">
      <c r="B169" s="40"/>
      <c r="C169" s="42"/>
      <c r="D169" s="39"/>
      <c r="E169" s="27"/>
      <c r="IU169" s="4"/>
      <c r="IV169" s="4"/>
    </row>
    <row r="170" spans="2:256" s="23" customFormat="1" ht="14.25">
      <c r="B170" s="40"/>
      <c r="C170" s="63"/>
      <c r="D170" s="39"/>
      <c r="E170" s="27"/>
      <c r="IU170" s="4"/>
      <c r="IV170" s="4"/>
    </row>
    <row r="171" spans="2:256" s="23" customFormat="1" ht="14.25">
      <c r="B171" s="40"/>
      <c r="C171" s="63"/>
      <c r="D171" s="39"/>
      <c r="E171" s="27"/>
      <c r="IU171" s="4"/>
      <c r="IV171" s="4"/>
    </row>
    <row r="172" spans="2:256" s="23" customFormat="1" ht="14.25">
      <c r="B172" s="40"/>
      <c r="C172" s="63"/>
      <c r="D172" s="39"/>
      <c r="E172" s="27"/>
      <c r="IU172" s="4"/>
      <c r="IV172" s="4"/>
    </row>
    <row r="173" spans="2:256" s="23" customFormat="1" ht="14.25">
      <c r="B173" s="40"/>
      <c r="C173" s="63"/>
      <c r="D173" s="39"/>
      <c r="E173" s="27"/>
      <c r="IU173" s="4"/>
      <c r="IV173" s="4"/>
    </row>
    <row r="174" spans="2:256" s="32" customFormat="1" ht="14.25">
      <c r="B174" s="64"/>
      <c r="C174" s="30"/>
      <c r="D174" s="68"/>
      <c r="E174" s="30"/>
      <c r="IU174" s="4"/>
      <c r="IV174" s="4"/>
    </row>
    <row r="175" spans="2:256" s="32" customFormat="1" ht="14.25">
      <c r="B175" s="29"/>
      <c r="C175" s="27"/>
      <c r="D175" s="51"/>
      <c r="E175" s="27"/>
      <c r="IU175" s="4"/>
      <c r="IV175" s="4"/>
    </row>
    <row r="176" spans="2:256" s="23" customFormat="1" ht="14.25">
      <c r="B176" s="29"/>
      <c r="C176" s="27"/>
      <c r="D176" s="51"/>
      <c r="E176" s="27"/>
      <c r="IU176" s="4"/>
      <c r="IV176" s="4"/>
    </row>
    <row r="177" spans="2:256" s="32" customFormat="1" ht="14.25">
      <c r="B177" s="29"/>
      <c r="C177" s="27"/>
      <c r="D177" s="51"/>
      <c r="E177" s="27"/>
      <c r="IU177" s="4"/>
      <c r="IV177" s="4"/>
    </row>
    <row r="178" spans="2:256" s="32" customFormat="1" ht="14.25">
      <c r="B178" s="29"/>
      <c r="C178" s="27"/>
      <c r="D178" s="51"/>
      <c r="E178" s="27"/>
      <c r="IU178" s="4"/>
      <c r="IV178" s="4"/>
    </row>
    <row r="179" spans="2:256" s="69" customFormat="1" ht="14.25">
      <c r="B179" s="29"/>
      <c r="C179" s="27"/>
      <c r="D179" s="51"/>
      <c r="E179" s="27"/>
      <c r="IU179" s="4"/>
      <c r="IV179" s="4"/>
    </row>
    <row r="180" spans="2:256" s="23" customFormat="1" ht="14.25">
      <c r="B180" s="29"/>
      <c r="C180" s="27"/>
      <c r="D180" s="51"/>
      <c r="E180" s="27"/>
      <c r="IU180" s="4"/>
      <c r="IV180" s="4"/>
    </row>
    <row r="181" spans="2:256" s="70" customFormat="1" ht="14.25">
      <c r="B181" s="29"/>
      <c r="C181" s="27"/>
      <c r="D181" s="51"/>
      <c r="E181" s="27"/>
      <c r="IU181" s="4"/>
      <c r="IV181" s="4"/>
    </row>
    <row r="182" spans="2:256" s="70" customFormat="1" ht="14.25">
      <c r="B182" s="29"/>
      <c r="C182" s="27"/>
      <c r="D182" s="51"/>
      <c r="E182" s="27"/>
      <c r="IU182" s="4"/>
      <c r="IV182" s="4"/>
    </row>
    <row r="183" spans="2:256" s="70" customFormat="1" ht="14.25">
      <c r="B183" s="29"/>
      <c r="C183" s="27"/>
      <c r="D183" s="51"/>
      <c r="E183" s="27"/>
      <c r="IU183" s="4"/>
      <c r="IV183" s="4"/>
    </row>
    <row r="184" spans="2:256" s="70" customFormat="1" ht="14.25">
      <c r="B184" s="29"/>
      <c r="C184" s="27"/>
      <c r="D184" s="51"/>
      <c r="E184" s="27"/>
      <c r="IU184" s="4"/>
      <c r="IV184" s="4"/>
    </row>
    <row r="185" spans="2:256" s="70" customFormat="1" ht="14.25">
      <c r="B185" s="29"/>
      <c r="C185" s="27"/>
      <c r="D185" s="51"/>
      <c r="E185" s="27"/>
      <c r="IU185" s="4"/>
      <c r="IV185" s="4"/>
    </row>
    <row r="186" spans="2:256" s="70" customFormat="1" ht="14.25">
      <c r="B186" s="29"/>
      <c r="C186" s="27"/>
      <c r="D186" s="51"/>
      <c r="E186" s="27"/>
      <c r="IU186" s="4"/>
      <c r="IV186" s="4"/>
    </row>
    <row r="187" spans="2:256" s="70" customFormat="1" ht="14.25">
      <c r="B187" s="29"/>
      <c r="C187" s="27"/>
      <c r="D187" s="51"/>
      <c r="E187" s="27"/>
      <c r="IU187" s="4"/>
      <c r="IV187" s="4"/>
    </row>
    <row r="188" spans="2:256" s="70" customFormat="1" ht="14.25">
      <c r="B188" s="29"/>
      <c r="C188" s="27"/>
      <c r="D188" s="51"/>
      <c r="E188" s="27"/>
      <c r="IU188" s="4"/>
      <c r="IV188" s="4"/>
    </row>
    <row r="189" spans="2:256" s="70" customFormat="1" ht="14.25">
      <c r="B189" s="29"/>
      <c r="C189" s="27"/>
      <c r="D189" s="51"/>
      <c r="E189" s="27"/>
      <c r="IU189" s="4"/>
      <c r="IV189" s="4"/>
    </row>
    <row r="190" spans="2:256" s="70" customFormat="1" ht="14.25">
      <c r="B190" s="29"/>
      <c r="C190" s="27"/>
      <c r="D190" s="51"/>
      <c r="E190" s="27"/>
      <c r="IU190" s="4"/>
      <c r="IV190" s="4"/>
    </row>
    <row r="191" spans="2:256" s="70" customFormat="1" ht="14.25">
      <c r="B191" s="29"/>
      <c r="C191" s="27"/>
      <c r="D191" s="51"/>
      <c r="E191" s="27"/>
      <c r="IU191" s="4"/>
      <c r="IV191" s="4"/>
    </row>
    <row r="192" spans="2:256" s="70" customFormat="1" ht="14.25">
      <c r="B192" s="29"/>
      <c r="C192" s="27"/>
      <c r="D192" s="51"/>
      <c r="E192" s="27"/>
      <c r="IU192" s="4"/>
      <c r="IV192" s="4"/>
    </row>
    <row r="193" spans="2:256" s="70" customFormat="1" ht="14.25">
      <c r="B193" s="29"/>
      <c r="C193" s="27"/>
      <c r="D193" s="51"/>
      <c r="E193" s="27"/>
      <c r="IU193" s="4"/>
      <c r="IV193" s="4"/>
    </row>
    <row r="194" spans="2:256" s="70" customFormat="1" ht="14.25">
      <c r="B194" s="29"/>
      <c r="C194" s="27"/>
      <c r="D194" s="51"/>
      <c r="E194" s="27"/>
      <c r="IU194" s="4"/>
      <c r="IV194" s="4"/>
    </row>
    <row r="195" spans="2:256" s="70" customFormat="1" ht="14.25">
      <c r="B195" s="29"/>
      <c r="C195" s="27"/>
      <c r="D195" s="51"/>
      <c r="E195" s="27"/>
      <c r="IU195" s="4"/>
      <c r="IV195" s="4"/>
    </row>
    <row r="196" spans="2:256" s="70" customFormat="1" ht="14.25">
      <c r="B196" s="29"/>
      <c r="C196" s="27"/>
      <c r="D196" s="51"/>
      <c r="E196" s="27"/>
      <c r="IU196" s="4"/>
      <c r="IV196" s="4"/>
    </row>
    <row r="197" spans="2:256" s="70" customFormat="1" ht="14.25">
      <c r="B197" s="29"/>
      <c r="C197" s="27"/>
      <c r="D197" s="51"/>
      <c r="E197" s="27"/>
      <c r="IU197" s="4"/>
      <c r="IV197" s="4"/>
    </row>
    <row r="198" spans="2:256" s="70" customFormat="1" ht="14.25">
      <c r="B198" s="29"/>
      <c r="C198" s="27"/>
      <c r="D198" s="51"/>
      <c r="E198" s="27"/>
      <c r="IU198" s="4"/>
      <c r="IV198" s="4"/>
    </row>
    <row r="199" spans="2:256" s="23" customFormat="1" ht="14.25">
      <c r="B199" s="29"/>
      <c r="C199" s="27"/>
      <c r="D199" s="51"/>
      <c r="E199" s="27"/>
      <c r="IU199" s="4"/>
      <c r="IV199" s="4"/>
    </row>
    <row r="200" spans="2:256" s="23" customFormat="1" ht="14.25">
      <c r="B200" s="29"/>
      <c r="C200" s="27"/>
      <c r="D200" s="51"/>
      <c r="E200" s="27"/>
      <c r="IU200" s="4"/>
      <c r="IV200" s="4"/>
    </row>
    <row r="201" spans="2:256" s="23" customFormat="1" ht="14.25">
      <c r="B201" s="29"/>
      <c r="C201" s="27"/>
      <c r="D201" s="51"/>
      <c r="E201" s="27"/>
      <c r="IU201" s="4"/>
      <c r="IV201" s="4"/>
    </row>
    <row r="202" spans="2:256" s="23" customFormat="1" ht="14.25">
      <c r="B202" s="29"/>
      <c r="C202" s="27"/>
      <c r="D202" s="51"/>
      <c r="E202" s="27"/>
      <c r="IU202" s="4"/>
      <c r="IV202" s="4"/>
    </row>
    <row r="203" spans="2:256" s="71" customFormat="1" ht="14.25">
      <c r="B203" s="29"/>
      <c r="C203" s="27"/>
      <c r="D203" s="51"/>
      <c r="E203" s="27"/>
      <c r="IU203" s="4"/>
      <c r="IV203" s="4"/>
    </row>
    <row r="204" spans="2:256" s="23" customFormat="1" ht="14.25">
      <c r="B204" s="29"/>
      <c r="C204" s="27"/>
      <c r="D204" s="51"/>
      <c r="E204" s="27"/>
      <c r="IU204" s="4"/>
      <c r="IV204" s="4"/>
    </row>
    <row r="205" spans="2:256" s="71" customFormat="1" ht="14.25">
      <c r="B205" s="29"/>
      <c r="C205" s="27"/>
      <c r="D205" s="51"/>
      <c r="E205" s="27"/>
      <c r="IU205" s="4"/>
      <c r="IV205" s="4"/>
    </row>
    <row r="206" spans="2:256" s="23" customFormat="1" ht="14.25">
      <c r="B206" s="29"/>
      <c r="C206" s="27"/>
      <c r="D206" s="51"/>
      <c r="E206" s="27"/>
      <c r="IU206" s="4"/>
      <c r="IV206" s="4"/>
    </row>
    <row r="207" spans="2:256" s="23" customFormat="1" ht="14.25">
      <c r="B207" s="29"/>
      <c r="C207" s="27"/>
      <c r="D207" s="51"/>
      <c r="E207" s="27"/>
      <c r="IU207" s="4"/>
      <c r="IV207" s="4"/>
    </row>
    <row r="208" spans="2:256" s="23" customFormat="1" ht="13.5" customHeight="1">
      <c r="B208" s="29"/>
      <c r="C208" s="27"/>
      <c r="D208" s="51"/>
      <c r="E208" s="27"/>
      <c r="IU208" s="4"/>
      <c r="IV208" s="4"/>
    </row>
    <row r="209" spans="2:256" s="23" customFormat="1" ht="13.5" customHeight="1">
      <c r="B209" s="29"/>
      <c r="C209" s="27"/>
      <c r="D209" s="51"/>
      <c r="E209" s="27"/>
      <c r="IU209" s="4"/>
      <c r="IV209" s="4"/>
    </row>
    <row r="210" spans="2:256" s="23" customFormat="1" ht="14.25">
      <c r="B210" s="29"/>
      <c r="C210" s="27"/>
      <c r="D210" s="51"/>
      <c r="E210" s="27"/>
      <c r="IU210" s="4"/>
      <c r="IV210" s="4"/>
    </row>
    <row r="211" spans="2:256" s="23" customFormat="1" ht="14.25">
      <c r="B211" s="29"/>
      <c r="C211" s="27"/>
      <c r="D211" s="51"/>
      <c r="E211" s="27"/>
      <c r="IU211" s="4"/>
      <c r="IV211" s="4"/>
    </row>
    <row r="212" spans="2:256" s="23" customFormat="1" ht="14.25">
      <c r="B212" s="29"/>
      <c r="C212" s="27"/>
      <c r="D212" s="51"/>
      <c r="E212" s="27"/>
      <c r="IU212" s="4"/>
      <c r="IV212" s="4"/>
    </row>
    <row r="213" spans="2:256" s="23" customFormat="1" ht="14.25">
      <c r="B213" s="29"/>
      <c r="C213" s="27"/>
      <c r="D213" s="51"/>
      <c r="E213" s="27"/>
      <c r="IU213" s="4"/>
      <c r="IV213" s="4"/>
    </row>
    <row r="214" spans="2:256" s="23" customFormat="1" ht="14.25">
      <c r="B214" s="29"/>
      <c r="C214" s="27"/>
      <c r="D214" s="51"/>
      <c r="E214" s="27"/>
      <c r="IU214" s="4"/>
      <c r="IV214" s="4"/>
    </row>
    <row r="215" spans="2:256" s="23" customFormat="1" ht="14.25">
      <c r="B215" s="29"/>
      <c r="C215" s="27"/>
      <c r="D215" s="51"/>
      <c r="E215" s="27"/>
      <c r="IU215" s="4"/>
      <c r="IV215" s="4"/>
    </row>
    <row r="216" spans="2:256" s="23" customFormat="1" ht="14.25">
      <c r="B216" s="29"/>
      <c r="C216" s="27"/>
      <c r="D216" s="51"/>
      <c r="E216" s="27"/>
      <c r="IU216" s="4"/>
      <c r="IV216" s="4"/>
    </row>
    <row r="217" spans="2:256" s="23" customFormat="1" ht="14.25">
      <c r="B217" s="29"/>
      <c r="C217" s="27"/>
      <c r="D217" s="51"/>
      <c r="E217" s="27"/>
      <c r="IU217" s="4"/>
      <c r="IV217" s="4"/>
    </row>
    <row r="218" spans="2:256" s="23" customFormat="1" ht="14.25">
      <c r="B218" s="29"/>
      <c r="C218" s="27"/>
      <c r="D218" s="51"/>
      <c r="E218" s="27"/>
      <c r="IU218" s="4"/>
      <c r="IV218" s="4"/>
    </row>
    <row r="219" spans="2:256" s="23" customFormat="1" ht="14.25">
      <c r="B219" s="29"/>
      <c r="C219" s="27"/>
      <c r="D219" s="51"/>
      <c r="E219" s="27"/>
      <c r="IU219" s="4"/>
      <c r="IV219" s="4"/>
    </row>
    <row r="220" spans="2:256" s="23" customFormat="1" ht="14.25">
      <c r="B220" s="29"/>
      <c r="C220" s="27"/>
      <c r="D220" s="51"/>
      <c r="E220" s="27"/>
      <c r="IU220" s="4"/>
      <c r="IV220" s="4"/>
    </row>
    <row r="221" spans="2:256" s="23" customFormat="1" ht="14.25">
      <c r="B221" s="29"/>
      <c r="C221" s="27"/>
      <c r="D221" s="51"/>
      <c r="E221" s="27"/>
      <c r="IU221" s="4"/>
      <c r="IV221" s="4"/>
    </row>
    <row r="222" spans="2:256" s="23" customFormat="1" ht="14.25">
      <c r="B222" s="29"/>
      <c r="C222" s="27"/>
      <c r="D222" s="51"/>
      <c r="E222" s="27"/>
      <c r="IU222" s="4"/>
      <c r="IV222" s="4"/>
    </row>
    <row r="223" spans="2:256" s="23" customFormat="1" ht="14.25">
      <c r="B223" s="29"/>
      <c r="C223" s="27"/>
      <c r="D223" s="51"/>
      <c r="E223" s="27"/>
      <c r="IU223" s="4"/>
      <c r="IV223" s="4"/>
    </row>
    <row r="224" spans="2:256" s="23" customFormat="1" ht="14.25">
      <c r="B224" s="29"/>
      <c r="C224" s="27"/>
      <c r="D224" s="51"/>
      <c r="E224" s="27"/>
      <c r="IU224" s="4"/>
      <c r="IV224" s="4"/>
    </row>
    <row r="225" spans="2:256" s="23" customFormat="1" ht="14.25">
      <c r="B225" s="29"/>
      <c r="C225" s="27"/>
      <c r="D225" s="51"/>
      <c r="E225" s="27"/>
      <c r="IU225" s="4"/>
      <c r="IV225" s="4"/>
    </row>
    <row r="226" spans="2:256" s="23" customFormat="1" ht="14.25">
      <c r="B226" s="29"/>
      <c r="C226" s="27"/>
      <c r="D226" s="51"/>
      <c r="E226" s="27"/>
      <c r="IU226" s="4"/>
      <c r="IV226" s="4"/>
    </row>
    <row r="227" spans="2:256" s="23" customFormat="1" ht="14.25">
      <c r="B227" s="29"/>
      <c r="C227" s="27"/>
      <c r="D227" s="51"/>
      <c r="E227" s="27"/>
      <c r="IU227" s="4"/>
      <c r="IV227" s="4"/>
    </row>
    <row r="228" spans="2:256" s="23" customFormat="1" ht="14.25">
      <c r="B228" s="29"/>
      <c r="C228" s="27"/>
      <c r="D228" s="51"/>
      <c r="E228" s="27"/>
      <c r="IU228" s="4"/>
      <c r="IV228" s="4"/>
    </row>
    <row r="229" spans="2:256" s="23" customFormat="1" ht="14.25">
      <c r="B229" s="29"/>
      <c r="C229" s="27"/>
      <c r="D229" s="51"/>
      <c r="E229" s="27"/>
      <c r="IU229" s="4"/>
      <c r="IV229" s="4"/>
    </row>
    <row r="230" spans="2:256" s="23" customFormat="1" ht="14.25">
      <c r="B230" s="29"/>
      <c r="C230" s="27"/>
      <c r="D230" s="51"/>
      <c r="E230" s="27"/>
      <c r="IU230" s="4"/>
      <c r="IV230" s="4"/>
    </row>
    <row r="231" spans="2:256" s="23" customFormat="1" ht="14.25">
      <c r="B231" s="29"/>
      <c r="C231" s="27"/>
      <c r="D231" s="51"/>
      <c r="E231" s="27"/>
      <c r="IU231" s="4"/>
      <c r="IV231" s="4"/>
    </row>
    <row r="232" spans="2:256" s="23" customFormat="1" ht="14.25">
      <c r="B232" s="29"/>
      <c r="C232" s="27"/>
      <c r="D232" s="51"/>
      <c r="E232" s="27"/>
      <c r="IU232" s="4"/>
      <c r="IV232" s="4"/>
    </row>
    <row r="233" spans="2:256" s="23" customFormat="1" ht="14.25">
      <c r="B233" s="29"/>
      <c r="C233" s="27"/>
      <c r="D233" s="51"/>
      <c r="E233" s="27"/>
      <c r="IU233" s="4"/>
      <c r="IV233" s="4"/>
    </row>
    <row r="234" spans="2:256" s="23" customFormat="1" ht="14.25">
      <c r="B234" s="29"/>
      <c r="C234" s="27"/>
      <c r="D234" s="51"/>
      <c r="E234" s="27"/>
      <c r="IU234" s="4"/>
      <c r="IV234" s="4"/>
    </row>
    <row r="235" spans="2:256" s="23" customFormat="1" ht="14.25">
      <c r="B235" s="29"/>
      <c r="C235" s="27"/>
      <c r="D235" s="51"/>
      <c r="E235" s="27"/>
      <c r="IU235" s="4"/>
      <c r="IV235" s="4"/>
    </row>
    <row r="236" spans="2:256" s="23" customFormat="1" ht="14.25">
      <c r="B236" s="29"/>
      <c r="C236" s="27"/>
      <c r="D236" s="51"/>
      <c r="E236" s="27"/>
      <c r="IU236" s="4"/>
      <c r="IV236" s="4"/>
    </row>
    <row r="237" spans="2:256" s="23" customFormat="1" ht="14.25">
      <c r="B237" s="29"/>
      <c r="C237" s="27"/>
      <c r="D237" s="51"/>
      <c r="E237" s="27"/>
      <c r="IU237" s="4"/>
      <c r="IV237" s="4"/>
    </row>
    <row r="238" spans="2:256" s="23" customFormat="1" ht="14.25">
      <c r="B238" s="29"/>
      <c r="C238" s="27"/>
      <c r="D238" s="51"/>
      <c r="E238" s="27"/>
      <c r="IU238" s="4"/>
      <c r="IV238" s="4"/>
    </row>
    <row r="239" spans="2:256" s="23" customFormat="1" ht="14.25">
      <c r="B239" s="29"/>
      <c r="C239" s="27"/>
      <c r="D239" s="51"/>
      <c r="E239" s="27"/>
      <c r="IU239" s="4"/>
      <c r="IV239" s="4"/>
    </row>
    <row r="240" spans="2:256" s="23" customFormat="1" ht="14.25">
      <c r="B240" s="29"/>
      <c r="C240" s="27"/>
      <c r="D240" s="51"/>
      <c r="E240" s="27"/>
      <c r="IU240" s="4"/>
      <c r="IV240" s="4"/>
    </row>
    <row r="241" spans="2:256" s="23" customFormat="1" ht="14.25">
      <c r="B241" s="29"/>
      <c r="C241" s="27"/>
      <c r="D241" s="51"/>
      <c r="E241" s="27"/>
      <c r="IU241" s="4"/>
      <c r="IV241" s="4"/>
    </row>
    <row r="242" spans="2:256" s="23" customFormat="1" ht="14.25">
      <c r="B242" s="29"/>
      <c r="C242" s="27"/>
      <c r="D242" s="51"/>
      <c r="E242" s="27"/>
      <c r="IU242" s="4"/>
      <c r="IV242" s="4"/>
    </row>
    <row r="243" spans="2:256" s="23" customFormat="1" ht="14.25">
      <c r="B243" s="29"/>
      <c r="C243" s="27"/>
      <c r="D243" s="51"/>
      <c r="E243" s="27"/>
      <c r="IU243" s="4"/>
      <c r="IV243" s="4"/>
    </row>
    <row r="244" spans="2:256" s="23" customFormat="1" ht="14.25">
      <c r="B244" s="29"/>
      <c r="C244" s="27"/>
      <c r="D244" s="51"/>
      <c r="E244" s="27"/>
      <c r="IU244" s="4"/>
      <c r="IV244" s="4"/>
    </row>
    <row r="245" spans="2:256" s="23" customFormat="1" ht="14.25">
      <c r="B245" s="29"/>
      <c r="C245" s="27"/>
      <c r="D245" s="51"/>
      <c r="E245" s="27"/>
      <c r="IU245" s="4"/>
      <c r="IV245" s="4"/>
    </row>
    <row r="246" spans="2:256" s="23" customFormat="1" ht="14.25">
      <c r="B246" s="29"/>
      <c r="C246" s="27"/>
      <c r="D246" s="51"/>
      <c r="E246" s="27"/>
      <c r="IU246" s="4"/>
      <c r="IV246" s="4"/>
    </row>
    <row r="247" spans="2:256" s="23" customFormat="1" ht="14.25">
      <c r="B247" s="29"/>
      <c r="C247" s="27"/>
      <c r="D247" s="51"/>
      <c r="E247" s="27"/>
      <c r="IU247" s="4"/>
      <c r="IV247" s="4"/>
    </row>
    <row r="248" spans="2:256" s="23" customFormat="1" ht="14.25">
      <c r="B248" s="29"/>
      <c r="C248" s="27"/>
      <c r="D248" s="51"/>
      <c r="E248" s="27"/>
      <c r="IU248" s="4"/>
      <c r="IV248" s="4"/>
    </row>
    <row r="249" spans="2:256" s="23" customFormat="1" ht="14.25">
      <c r="B249" s="29"/>
      <c r="C249" s="27"/>
      <c r="D249" s="51"/>
      <c r="E249" s="27"/>
      <c r="IU249" s="4"/>
      <c r="IV249" s="4"/>
    </row>
    <row r="250" spans="2:256" s="23" customFormat="1" ht="14.25">
      <c r="B250" s="29"/>
      <c r="C250" s="27"/>
      <c r="D250" s="51"/>
      <c r="E250" s="27"/>
      <c r="IU250" s="4"/>
      <c r="IV250" s="4"/>
    </row>
    <row r="251" spans="2:256" s="23" customFormat="1" ht="14.25">
      <c r="B251" s="29"/>
      <c r="C251" s="27"/>
      <c r="D251" s="51"/>
      <c r="E251" s="27"/>
      <c r="IU251" s="4"/>
      <c r="IV251" s="4"/>
    </row>
    <row r="252" spans="2:256" s="23" customFormat="1" ht="14.25">
      <c r="B252" s="29"/>
      <c r="C252" s="27"/>
      <c r="D252" s="51"/>
      <c r="E252" s="27"/>
      <c r="IU252" s="4"/>
      <c r="IV252" s="4"/>
    </row>
    <row r="253" spans="2:256" s="23" customFormat="1" ht="14.25">
      <c r="B253" s="29"/>
      <c r="C253" s="27"/>
      <c r="D253" s="51"/>
      <c r="E253" s="27"/>
      <c r="IU253" s="4"/>
      <c r="IV253" s="4"/>
    </row>
    <row r="254" spans="2:256" s="23" customFormat="1" ht="14.25">
      <c r="B254" s="29"/>
      <c r="C254" s="27"/>
      <c r="D254" s="51"/>
      <c r="E254" s="27"/>
      <c r="IU254" s="4"/>
      <c r="IV254" s="4"/>
    </row>
    <row r="255" spans="2:256" s="23" customFormat="1" ht="14.25">
      <c r="B255" s="29"/>
      <c r="C255" s="27"/>
      <c r="D255" s="51"/>
      <c r="E255" s="27"/>
      <c r="IU255" s="4"/>
      <c r="IV255" s="4"/>
    </row>
    <row r="256" spans="2:256" s="23" customFormat="1" ht="14.25">
      <c r="B256" s="29"/>
      <c r="C256" s="27"/>
      <c r="D256" s="51"/>
      <c r="E256" s="27"/>
      <c r="IU256" s="4"/>
      <c r="IV256" s="4"/>
    </row>
    <row r="257" spans="2:256" s="23" customFormat="1" ht="14.25">
      <c r="B257" s="29"/>
      <c r="C257" s="27"/>
      <c r="D257" s="51"/>
      <c r="E257" s="27"/>
      <c r="IU257" s="4"/>
      <c r="IV257" s="4"/>
    </row>
    <row r="258" spans="2:256" s="23" customFormat="1" ht="14.25">
      <c r="B258" s="29"/>
      <c r="C258" s="27"/>
      <c r="D258" s="51"/>
      <c r="E258" s="27"/>
      <c r="IU258" s="4"/>
      <c r="IV258" s="4"/>
    </row>
    <row r="259" spans="2:256" s="23" customFormat="1" ht="14.25">
      <c r="B259" s="29"/>
      <c r="C259" s="27"/>
      <c r="D259" s="51"/>
      <c r="E259" s="27"/>
      <c r="IU259" s="4"/>
      <c r="IV259" s="4"/>
    </row>
    <row r="260" spans="2:256" s="23" customFormat="1" ht="14.25">
      <c r="B260" s="29"/>
      <c r="C260" s="27"/>
      <c r="D260" s="51"/>
      <c r="E260" s="27"/>
      <c r="IU260" s="4"/>
      <c r="IV260" s="4"/>
    </row>
    <row r="261" spans="2:256" s="23" customFormat="1" ht="14.25">
      <c r="B261" s="29"/>
      <c r="C261" s="27"/>
      <c r="D261" s="51"/>
      <c r="E261" s="27"/>
      <c r="IU261" s="4"/>
      <c r="IV261" s="4"/>
    </row>
    <row r="262" spans="2:256" s="23" customFormat="1" ht="14.25">
      <c r="B262" s="29"/>
      <c r="C262" s="27"/>
      <c r="D262" s="51"/>
      <c r="E262" s="27"/>
      <c r="IU262" s="4"/>
      <c r="IV262" s="4"/>
    </row>
    <row r="263" spans="2:256" s="23" customFormat="1" ht="14.25">
      <c r="B263" s="29"/>
      <c r="C263" s="27"/>
      <c r="D263" s="51"/>
      <c r="E263" s="27"/>
      <c r="IU263" s="4"/>
      <c r="IV263" s="4"/>
    </row>
    <row r="264" spans="2:256" s="23" customFormat="1" ht="14.25">
      <c r="B264" s="29"/>
      <c r="C264" s="27"/>
      <c r="D264" s="51"/>
      <c r="E264" s="27"/>
      <c r="IU264" s="4"/>
      <c r="IV264" s="4"/>
    </row>
    <row r="265" spans="2:256" s="23" customFormat="1" ht="14.25">
      <c r="B265" s="29"/>
      <c r="C265" s="27"/>
      <c r="D265" s="51"/>
      <c r="E265" s="27"/>
      <c r="IU265" s="4"/>
      <c r="IV265" s="4"/>
    </row>
    <row r="266" spans="2:256" s="23" customFormat="1" ht="14.25">
      <c r="B266" s="29"/>
      <c r="C266" s="27"/>
      <c r="D266" s="51"/>
      <c r="E266" s="27"/>
      <c r="IU266" s="4"/>
      <c r="IV266" s="4"/>
    </row>
    <row r="267" spans="2:256" s="71" customFormat="1" ht="14.25">
      <c r="B267" s="29"/>
      <c r="C267" s="27"/>
      <c r="D267" s="51"/>
      <c r="E267" s="27"/>
      <c r="IU267" s="4"/>
      <c r="IV267" s="4"/>
    </row>
    <row r="268" spans="2:256" s="23" customFormat="1" ht="14.25">
      <c r="B268" s="29"/>
      <c r="C268" s="27"/>
      <c r="D268" s="51"/>
      <c r="E268" s="27"/>
      <c r="IU268" s="4"/>
      <c r="IV268" s="4"/>
    </row>
    <row r="269" spans="2:256" s="23" customFormat="1" ht="14.25">
      <c r="B269" s="29"/>
      <c r="C269" s="27"/>
      <c r="D269" s="51"/>
      <c r="E269" s="27"/>
      <c r="IU269" s="4"/>
      <c r="IV269" s="4"/>
    </row>
    <row r="270" spans="2:256" s="23" customFormat="1" ht="14.25">
      <c r="B270" s="29"/>
      <c r="C270" s="27"/>
      <c r="D270" s="51"/>
      <c r="E270" s="27"/>
      <c r="IU270" s="4"/>
      <c r="IV270" s="4"/>
    </row>
    <row r="271" spans="2:256" s="23" customFormat="1" ht="14.25">
      <c r="B271" s="29"/>
      <c r="C271" s="27"/>
      <c r="D271" s="51"/>
      <c r="E271" s="27"/>
      <c r="IU271" s="4"/>
      <c r="IV271" s="4"/>
    </row>
    <row r="272" spans="2:256" s="23" customFormat="1" ht="14.25">
      <c r="B272" s="29"/>
      <c r="C272" s="27"/>
      <c r="D272" s="51"/>
      <c r="E272" s="27"/>
      <c r="IU272" s="4"/>
      <c r="IV272" s="4"/>
    </row>
    <row r="273" spans="2:256" s="23" customFormat="1" ht="14.25">
      <c r="B273" s="29"/>
      <c r="C273" s="27"/>
      <c r="D273" s="51"/>
      <c r="E273" s="27"/>
      <c r="IU273" s="4"/>
      <c r="IV273" s="4"/>
    </row>
    <row r="274" spans="2:256" s="23" customFormat="1" ht="14.25">
      <c r="B274" s="29"/>
      <c r="C274" s="27"/>
      <c r="D274" s="51"/>
      <c r="E274" s="27"/>
      <c r="IU274" s="4"/>
      <c r="IV274" s="4"/>
    </row>
    <row r="275" spans="2:256" s="23" customFormat="1" ht="14.25">
      <c r="B275" s="29"/>
      <c r="C275" s="27"/>
      <c r="D275" s="51"/>
      <c r="E275" s="27"/>
      <c r="IU275" s="4"/>
      <c r="IV275" s="4"/>
    </row>
    <row r="276" spans="2:256" s="23" customFormat="1" ht="14.25">
      <c r="B276" s="29"/>
      <c r="C276" s="27"/>
      <c r="D276" s="51"/>
      <c r="E276" s="27"/>
      <c r="IU276" s="4"/>
      <c r="IV276" s="4"/>
    </row>
    <row r="277" spans="2:256" s="23" customFormat="1" ht="14.25">
      <c r="B277" s="29"/>
      <c r="C277" s="27"/>
      <c r="D277" s="51"/>
      <c r="E277" s="27"/>
      <c r="IU277" s="4"/>
      <c r="IV277" s="4"/>
    </row>
    <row r="278" spans="2:256" s="23" customFormat="1" ht="14.25">
      <c r="B278" s="29"/>
      <c r="C278" s="27"/>
      <c r="D278" s="51"/>
      <c r="E278" s="27"/>
      <c r="IU278" s="4"/>
      <c r="IV278" s="4"/>
    </row>
    <row r="279" spans="2:256" s="23" customFormat="1" ht="14.25">
      <c r="B279" s="29"/>
      <c r="C279" s="27"/>
      <c r="D279" s="51"/>
      <c r="E279" s="27"/>
      <c r="IU279" s="4"/>
      <c r="IV279" s="4"/>
    </row>
    <row r="280" spans="2:256" s="23" customFormat="1" ht="14.25">
      <c r="B280" s="29"/>
      <c r="C280" s="27"/>
      <c r="D280" s="51"/>
      <c r="E280" s="27"/>
      <c r="IU280" s="4"/>
      <c r="IV280" s="4"/>
    </row>
    <row r="281" spans="2:256" s="23" customFormat="1" ht="14.25">
      <c r="B281" s="29"/>
      <c r="C281" s="27"/>
      <c r="D281" s="51"/>
      <c r="E281" s="27"/>
      <c r="IU281" s="4"/>
      <c r="IV281" s="4"/>
    </row>
    <row r="282" spans="2:256" s="23" customFormat="1" ht="14.25">
      <c r="B282" s="29"/>
      <c r="C282" s="27"/>
      <c r="D282" s="51"/>
      <c r="E282" s="27"/>
      <c r="IU282" s="4"/>
      <c r="IV282" s="4"/>
    </row>
    <row r="283" spans="2:256" s="23" customFormat="1" ht="14.25">
      <c r="B283" s="29"/>
      <c r="C283" s="27"/>
      <c r="D283" s="51"/>
      <c r="E283" s="27"/>
      <c r="IU283" s="4"/>
      <c r="IV283" s="4"/>
    </row>
    <row r="284" spans="2:256" s="23" customFormat="1" ht="14.25">
      <c r="B284" s="29"/>
      <c r="C284" s="27"/>
      <c r="D284" s="51"/>
      <c r="E284" s="27"/>
      <c r="IU284" s="4"/>
      <c r="IV284" s="4"/>
    </row>
    <row r="285" spans="2:256" s="23" customFormat="1" ht="14.25">
      <c r="B285" s="29"/>
      <c r="C285" s="27"/>
      <c r="D285" s="51"/>
      <c r="E285" s="27"/>
      <c r="IU285" s="4"/>
      <c r="IV285" s="4"/>
    </row>
    <row r="286" spans="2:256" s="23" customFormat="1" ht="14.25">
      <c r="B286" s="29"/>
      <c r="C286" s="27"/>
      <c r="D286" s="51"/>
      <c r="E286" s="27"/>
      <c r="IU286" s="4"/>
      <c r="IV286" s="4"/>
    </row>
    <row r="287" spans="2:256" s="71" customFormat="1" ht="14.25">
      <c r="B287" s="29"/>
      <c r="C287" s="27"/>
      <c r="D287" s="51"/>
      <c r="E287" s="27"/>
      <c r="IU287" s="4"/>
      <c r="IV287" s="4"/>
    </row>
    <row r="288" spans="2:256" s="70" customFormat="1" ht="14.25">
      <c r="B288" s="29"/>
      <c r="C288" s="27"/>
      <c r="D288" s="51"/>
      <c r="E288" s="27"/>
      <c r="IU288" s="4"/>
      <c r="IV288" s="4"/>
    </row>
    <row r="289" spans="2:256" s="70" customFormat="1" ht="14.25">
      <c r="B289" s="29"/>
      <c r="C289" s="27"/>
      <c r="D289" s="51"/>
      <c r="E289" s="27"/>
      <c r="IU289" s="4"/>
      <c r="IV289" s="4"/>
    </row>
    <row r="290" spans="2:256" s="70" customFormat="1" ht="14.25">
      <c r="B290" s="29"/>
      <c r="C290" s="27"/>
      <c r="D290" s="51"/>
      <c r="E290" s="27"/>
      <c r="IU290" s="4"/>
      <c r="IV290" s="4"/>
    </row>
    <row r="291" spans="2:256" s="70" customFormat="1" ht="14.25">
      <c r="B291" s="29"/>
      <c r="C291" s="27"/>
      <c r="D291" s="51"/>
      <c r="E291" s="27"/>
      <c r="IU291" s="4"/>
      <c r="IV291" s="4"/>
    </row>
    <row r="292" spans="2:256" s="70" customFormat="1" ht="14.25">
      <c r="B292" s="29"/>
      <c r="C292" s="27"/>
      <c r="D292" s="51"/>
      <c r="E292" s="27"/>
      <c r="IU292" s="4"/>
      <c r="IV292" s="4"/>
    </row>
    <row r="293" spans="2:256" s="70" customFormat="1" ht="14.25">
      <c r="B293" s="29"/>
      <c r="C293" s="27"/>
      <c r="D293" s="51"/>
      <c r="E293" s="27"/>
      <c r="IU293" s="4"/>
      <c r="IV293" s="4"/>
    </row>
    <row r="294" spans="2:256" s="70" customFormat="1" ht="14.25">
      <c r="B294" s="29"/>
      <c r="C294" s="27"/>
      <c r="D294" s="51"/>
      <c r="E294" s="27"/>
      <c r="IU294" s="4"/>
      <c r="IV294" s="4"/>
    </row>
    <row r="295" spans="2:256" s="70" customFormat="1" ht="14.25">
      <c r="B295" s="29"/>
      <c r="C295" s="27"/>
      <c r="D295" s="51"/>
      <c r="E295" s="27"/>
      <c r="IU295" s="4"/>
      <c r="IV295" s="4"/>
    </row>
    <row r="296" spans="2:256" s="23" customFormat="1" ht="14.25">
      <c r="B296" s="29"/>
      <c r="C296" s="27"/>
      <c r="D296" s="51"/>
      <c r="E296" s="27"/>
      <c r="IU296" s="4"/>
      <c r="IV296" s="4"/>
    </row>
    <row r="297" spans="2:256" s="23" customFormat="1" ht="14.25">
      <c r="B297" s="29"/>
      <c r="C297" s="27"/>
      <c r="D297" s="51"/>
      <c r="E297" s="27"/>
      <c r="IU297" s="4"/>
      <c r="IV297" s="4"/>
    </row>
    <row r="298" spans="2:256" s="23" customFormat="1" ht="14.25">
      <c r="B298" s="29"/>
      <c r="C298" s="27"/>
      <c r="D298" s="51"/>
      <c r="E298" s="27"/>
      <c r="IU298" s="4"/>
      <c r="IV298" s="4"/>
    </row>
    <row r="299" spans="2:256" s="23" customFormat="1" ht="14.25">
      <c r="B299" s="29"/>
      <c r="C299" s="27"/>
      <c r="D299" s="51"/>
      <c r="E299" s="27"/>
      <c r="IU299" s="4"/>
      <c r="IV299" s="4"/>
    </row>
    <row r="300" spans="2:256" s="23" customFormat="1" ht="14.25">
      <c r="B300" s="29"/>
      <c r="C300" s="27"/>
      <c r="D300" s="51"/>
      <c r="E300" s="27"/>
      <c r="IU300" s="4"/>
      <c r="IV300" s="4"/>
    </row>
    <row r="301" spans="2:256" s="23" customFormat="1" ht="14.25">
      <c r="B301" s="29"/>
      <c r="C301" s="27"/>
      <c r="D301" s="51"/>
      <c r="E301" s="27"/>
      <c r="IU301" s="4"/>
      <c r="IV301" s="4"/>
    </row>
    <row r="302" spans="2:256" s="23" customFormat="1" ht="14.25">
      <c r="B302" s="29"/>
      <c r="C302" s="27"/>
      <c r="D302" s="51"/>
      <c r="E302" s="27"/>
      <c r="IU302" s="4"/>
      <c r="IV302" s="4"/>
    </row>
    <row r="303" spans="2:256" s="23" customFormat="1" ht="14.25">
      <c r="B303" s="29"/>
      <c r="C303" s="27"/>
      <c r="D303" s="51"/>
      <c r="E303" s="27"/>
      <c r="IU303" s="4"/>
      <c r="IV303" s="4"/>
    </row>
    <row r="304" spans="2:256" s="23" customFormat="1" ht="14.25">
      <c r="B304" s="29"/>
      <c r="C304" s="27"/>
      <c r="D304" s="51"/>
      <c r="E304" s="27"/>
      <c r="IU304" s="4"/>
      <c r="IV304" s="4"/>
    </row>
    <row r="305" spans="2:256" s="23" customFormat="1" ht="14.25">
      <c r="B305" s="29"/>
      <c r="C305" s="27"/>
      <c r="D305" s="51"/>
      <c r="E305" s="27"/>
      <c r="IU305" s="4"/>
      <c r="IV305" s="4"/>
    </row>
    <row r="306" spans="2:256" s="70" customFormat="1" ht="14.25">
      <c r="B306" s="29"/>
      <c r="C306" s="27"/>
      <c r="D306" s="51"/>
      <c r="E306" s="27"/>
      <c r="IU306" s="4"/>
      <c r="IV306" s="4"/>
    </row>
    <row r="318" ht="14.25" customHeight="1"/>
    <row r="402" ht="12" customHeight="1"/>
    <row r="413" ht="38.25" customHeight="1"/>
    <row r="414" ht="38.25" customHeight="1"/>
  </sheetData>
  <sheetProtection/>
  <autoFilter ref="B17:E455"/>
  <mergeCells count="10">
    <mergeCell ref="B7:E7"/>
    <mergeCell ref="B8:E8"/>
    <mergeCell ref="B9:B10"/>
    <mergeCell ref="C9:E9"/>
    <mergeCell ref="C10:E10"/>
    <mergeCell ref="B11:E11"/>
    <mergeCell ref="B12:E12"/>
    <mergeCell ref="B13:E13"/>
    <mergeCell ref="B14:E14"/>
    <mergeCell ref="B15:E15"/>
  </mergeCells>
  <dataValidations count="2">
    <dataValidation type="list" allowBlank="1" showErrorMessage="1" sqref="D6:D15 D17 D24:D34 D41:D60 D65:D306">
      <formula1>"I,II,III"</formula1>
      <formula2>0</formula2>
    </dataValidation>
    <dataValidation type="list" allowBlank="1" showErrorMessage="1" sqref="D18:D23 D35:D40 D61:D64">
      <formula1>"I,II,III"</formula1>
      <formula2>0</formula2>
    </dataValidation>
  </dataValidations>
  <printOptions/>
  <pageMargins left="0.5597222222222222" right="0.4597222222222222" top="0.7298611111111111" bottom="0.6701388888888888" header="0.5" footer="0.3798611111111111"/>
  <pageSetup horizontalDpi="300" verticalDpi="300" orientation="landscape" paperSize="9" scale="85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4"/>
  <sheetViews>
    <sheetView showGridLines="0" workbookViewId="0" topLeftCell="A1">
      <pane ySplit="8" topLeftCell="A203" activePane="bottomLeft" state="frozen"/>
      <selection pane="topLeft" activeCell="A1" sqref="A1"/>
      <selection pane="bottomLeft" activeCell="D225" sqref="D225"/>
    </sheetView>
  </sheetViews>
  <sheetFormatPr defaultColWidth="10.28125" defaultRowHeight="12.75"/>
  <cols>
    <col min="1" max="1" width="0.9921875" style="72" customWidth="1"/>
    <col min="2" max="2" width="12.8515625" style="73" customWidth="1"/>
    <col min="3" max="3" width="12.00390625" style="73" customWidth="1"/>
    <col min="4" max="4" width="10.7109375" style="74" customWidth="1"/>
    <col min="5" max="5" width="65.8515625" style="72" customWidth="1"/>
    <col min="6" max="6" width="44.421875" style="32" customWidth="1"/>
    <col min="7" max="7" width="10.7109375" style="74" customWidth="1"/>
    <col min="8" max="8" width="18.00390625" style="72" customWidth="1"/>
    <col min="9" max="16384" width="9.57421875" style="72" customWidth="1"/>
  </cols>
  <sheetData>
    <row r="1" ht="14.25">
      <c r="A1" s="75"/>
    </row>
    <row r="2" spans="2:8" ht="15" customHeight="1">
      <c r="B2" s="76"/>
      <c r="C2" s="77"/>
      <c r="D2" s="77"/>
      <c r="E2" s="77"/>
      <c r="F2" s="78"/>
      <c r="G2" s="77"/>
      <c r="H2" s="77"/>
    </row>
    <row r="3" spans="3:8" ht="16.5">
      <c r="C3" s="79"/>
      <c r="D3" s="80"/>
      <c r="E3" s="80"/>
      <c r="F3" s="81"/>
      <c r="G3" s="80"/>
      <c r="H3" s="80"/>
    </row>
    <row r="4" spans="3:8" ht="16.5">
      <c r="C4" s="79"/>
      <c r="D4" s="82"/>
      <c r="E4" s="82"/>
      <c r="G4" s="82"/>
      <c r="H4" s="80"/>
    </row>
    <row r="6" ht="14.25">
      <c r="B6" s="83" t="s">
        <v>0</v>
      </c>
    </row>
    <row r="8" spans="2:8" ht="14.25">
      <c r="B8" s="84" t="s">
        <v>12</v>
      </c>
      <c r="C8" s="85" t="s">
        <v>10</v>
      </c>
      <c r="D8" s="86" t="s">
        <v>115</v>
      </c>
      <c r="E8" s="87" t="s">
        <v>116</v>
      </c>
      <c r="F8" s="88" t="s">
        <v>117</v>
      </c>
      <c r="G8" s="89" t="s">
        <v>118</v>
      </c>
      <c r="H8" s="87" t="s">
        <v>119</v>
      </c>
    </row>
    <row r="9" spans="2:8" s="75" customFormat="1" ht="14.25">
      <c r="B9" s="90">
        <f>IF((VLOOKUP(C9,Cases!B$1:D$65531,3,FALSE))=0,"",VLOOKUP(C9,Cases!B$1:D$65531,3,FALSE))</f>
      </c>
      <c r="C9" s="91">
        <v>1.1</v>
      </c>
      <c r="D9" s="92"/>
      <c r="E9" s="55" t="str">
        <f>IF((VLOOKUP(C9,Cases!B$1:C$65531,2,FALSE))=0,"",VLOOKUP(C9,Cases!B$1:C$65531,2,FALSE))</f>
        <v>Talk Time / Standby Time</v>
      </c>
      <c r="F9" s="93"/>
      <c r="G9" s="94"/>
      <c r="H9" s="95"/>
    </row>
    <row r="10" spans="2:8" s="75" customFormat="1" ht="14.25">
      <c r="B10" s="96" t="str">
        <f>IF((VLOOKUP(C10,Cases!B$1:D$65531,3,FALSE))=0,"",VLOOKUP(C10,Cases!B$1:D$65531,3,FALSE))</f>
        <v>I</v>
      </c>
      <c r="C10" s="97" t="s">
        <v>15</v>
      </c>
      <c r="D10" s="98"/>
      <c r="E10" s="99" t="str">
        <f>IF((VLOOKUP(C10,Cases!B$1:C$65531,2,FALSE))=0,"",VLOOKUP(C10,Cases!B$1:C$65531,2,FALSE))</f>
        <v>Talk time for GSM Band (GSM 900 &amp; DCS 1800)</v>
      </c>
      <c r="F10" s="63"/>
      <c r="G10" s="100"/>
      <c r="H10" s="101"/>
    </row>
    <row r="11" spans="2:8" s="75" customFormat="1" ht="26.25">
      <c r="B11" s="96"/>
      <c r="C11" s="97"/>
      <c r="D11" s="102">
        <v>1</v>
      </c>
      <c r="E11" s="41" t="s">
        <v>120</v>
      </c>
      <c r="F11" s="103"/>
      <c r="G11" s="100"/>
      <c r="H11" s="101"/>
    </row>
    <row r="12" spans="2:8" s="75" customFormat="1" ht="14.25">
      <c r="B12" s="96"/>
      <c r="C12" s="97"/>
      <c r="D12" s="102">
        <v>2</v>
      </c>
      <c r="E12" s="41" t="s">
        <v>121</v>
      </c>
      <c r="F12" s="103"/>
      <c r="G12" s="100"/>
      <c r="H12" s="101"/>
    </row>
    <row r="13" spans="2:8" s="75" customFormat="1" ht="14.25">
      <c r="B13" s="96"/>
      <c r="C13" s="97"/>
      <c r="D13" s="102">
        <v>3</v>
      </c>
      <c r="E13" s="41" t="s">
        <v>122</v>
      </c>
      <c r="F13" s="103"/>
      <c r="G13" s="100"/>
      <c r="H13" s="101"/>
    </row>
    <row r="14" spans="2:8" s="75" customFormat="1" ht="26.25">
      <c r="B14" s="96"/>
      <c r="C14" s="97"/>
      <c r="D14" s="102">
        <v>4</v>
      </c>
      <c r="E14" s="41" t="s">
        <v>123</v>
      </c>
      <c r="F14" s="103"/>
      <c r="G14" s="100"/>
      <c r="H14" s="101"/>
    </row>
    <row r="15" spans="2:8" s="75" customFormat="1" ht="14.25">
      <c r="B15" s="96"/>
      <c r="C15" s="97"/>
      <c r="D15" s="102">
        <v>5</v>
      </c>
      <c r="E15" s="41" t="s">
        <v>124</v>
      </c>
      <c r="F15" s="103"/>
      <c r="G15" s="100"/>
      <c r="H15" s="101"/>
    </row>
    <row r="16" spans="2:8" s="75" customFormat="1" ht="14.25">
      <c r="B16" s="96"/>
      <c r="C16" s="97"/>
      <c r="D16" s="102">
        <v>6</v>
      </c>
      <c r="E16" s="41" t="s">
        <v>125</v>
      </c>
      <c r="F16" s="103"/>
      <c r="G16" s="100"/>
      <c r="H16" s="101"/>
    </row>
    <row r="17" spans="2:8" ht="14.25">
      <c r="B17" s="96" t="e">
        <f>IF((VLOOKUP(C17,Cases!B$1:D$65531,3,FALSE))=0,"",VLOOKUP(C17,Cases!B$1:D$65531,3,FALSE))</f>
        <v>#N/A</v>
      </c>
      <c r="C17" s="97" t="s">
        <v>126</v>
      </c>
      <c r="D17" s="98"/>
      <c r="E17" s="99" t="e">
        <f>IF((VLOOKUP(C17,Cases!B$1:C$65531,2,FALSE))=0,"",VLOOKUP(C17,Cases!B$1:C$65531,2,FALSE))</f>
        <v>#N/A</v>
      </c>
      <c r="F17" s="63"/>
      <c r="G17" s="104"/>
      <c r="H17" s="62"/>
    </row>
    <row r="18" spans="2:8" ht="26.25">
      <c r="B18" s="96"/>
      <c r="C18" s="97"/>
      <c r="D18" s="102">
        <v>1</v>
      </c>
      <c r="E18" s="41" t="s">
        <v>120</v>
      </c>
      <c r="F18" s="63"/>
      <c r="G18" s="104"/>
      <c r="H18" s="62"/>
    </row>
    <row r="19" spans="2:8" ht="14.25">
      <c r="B19" s="96"/>
      <c r="C19" s="97"/>
      <c r="D19" s="102">
        <v>2</v>
      </c>
      <c r="E19" s="41" t="s">
        <v>121</v>
      </c>
      <c r="F19" s="63"/>
      <c r="G19" s="104"/>
      <c r="H19" s="62"/>
    </row>
    <row r="20" spans="2:8" ht="14.25">
      <c r="B20" s="96"/>
      <c r="C20" s="97"/>
      <c r="D20" s="102">
        <v>3</v>
      </c>
      <c r="E20" s="41" t="s">
        <v>122</v>
      </c>
      <c r="F20" s="63"/>
      <c r="G20" s="104"/>
      <c r="H20" s="62"/>
    </row>
    <row r="21" spans="2:8" ht="26.25">
      <c r="B21" s="96"/>
      <c r="C21" s="97"/>
      <c r="D21" s="102">
        <v>4</v>
      </c>
      <c r="E21" s="41" t="s">
        <v>123</v>
      </c>
      <c r="F21" s="63"/>
      <c r="G21" s="104"/>
      <c r="H21" s="62"/>
    </row>
    <row r="22" spans="2:8" ht="14.25">
      <c r="B22" s="96"/>
      <c r="C22" s="97"/>
      <c r="D22" s="102">
        <v>5</v>
      </c>
      <c r="E22" s="41" t="s">
        <v>124</v>
      </c>
      <c r="F22" s="63"/>
      <c r="G22" s="104"/>
      <c r="H22" s="62"/>
    </row>
    <row r="23" spans="2:8" ht="14.25">
      <c r="B23" s="96"/>
      <c r="C23" s="97"/>
      <c r="D23" s="102">
        <v>6</v>
      </c>
      <c r="E23" s="41" t="s">
        <v>125</v>
      </c>
      <c r="F23" s="63"/>
      <c r="G23" s="104"/>
      <c r="H23" s="62"/>
    </row>
    <row r="24" spans="2:8" s="75" customFormat="1" ht="14.25">
      <c r="B24" s="96" t="str">
        <f>IF((VLOOKUP(C24,Cases!B$1:D$65531,3,FALSE))=0,"",VLOOKUP(C24,Cases!B$1:D$65531,3,FALSE))</f>
        <v>I</v>
      </c>
      <c r="C24" s="97" t="s">
        <v>18</v>
      </c>
      <c r="D24" s="98"/>
      <c r="E24" s="99" t="str">
        <f>IF((VLOOKUP(C24,Cases!B$1:C$65531,2,FALSE))=0,"",VLOOKUP(C24,Cases!B$1:C$65531,2,FALSE))</f>
        <v>Standby time for GSM Band (GSM 900 &amp; DCS 1800)</v>
      </c>
      <c r="F24" s="63"/>
      <c r="G24" s="100"/>
      <c r="H24" s="101"/>
    </row>
    <row r="25" spans="2:8" s="75" customFormat="1" ht="26.25">
      <c r="B25" s="96"/>
      <c r="C25" s="97"/>
      <c r="D25" s="102">
        <v>1</v>
      </c>
      <c r="E25" s="41" t="s">
        <v>120</v>
      </c>
      <c r="F25" s="103"/>
      <c r="G25" s="100"/>
      <c r="H25" s="101"/>
    </row>
    <row r="26" spans="2:8" s="75" customFormat="1" ht="14.25">
      <c r="B26" s="96"/>
      <c r="C26" s="97"/>
      <c r="D26" s="102">
        <v>2</v>
      </c>
      <c r="E26" s="41" t="s">
        <v>127</v>
      </c>
      <c r="F26" s="103"/>
      <c r="G26" s="100"/>
      <c r="H26" s="101"/>
    </row>
    <row r="27" spans="2:8" s="75" customFormat="1" ht="14.25">
      <c r="B27" s="96"/>
      <c r="C27" s="97"/>
      <c r="D27" s="102">
        <v>3</v>
      </c>
      <c r="E27" s="41" t="s">
        <v>122</v>
      </c>
      <c r="F27" s="103"/>
      <c r="G27" s="100"/>
      <c r="H27" s="101"/>
    </row>
    <row r="28" spans="2:8" s="75" customFormat="1" ht="14.25">
      <c r="B28" s="96"/>
      <c r="C28" s="97"/>
      <c r="D28" s="102">
        <v>4</v>
      </c>
      <c r="E28" s="41" t="s">
        <v>128</v>
      </c>
      <c r="F28" s="103"/>
      <c r="G28" s="100"/>
      <c r="H28" s="101"/>
    </row>
    <row r="29" spans="2:8" s="75" customFormat="1" ht="14.25">
      <c r="B29" s="96"/>
      <c r="C29" s="97"/>
      <c r="D29" s="102">
        <v>5</v>
      </c>
      <c r="E29" s="41" t="s">
        <v>129</v>
      </c>
      <c r="F29" s="103"/>
      <c r="G29" s="100"/>
      <c r="H29" s="101"/>
    </row>
    <row r="30" spans="2:8" s="75" customFormat="1" ht="14.25">
      <c r="B30" s="96"/>
      <c r="C30" s="97"/>
      <c r="D30" s="102">
        <v>6</v>
      </c>
      <c r="E30" s="41" t="s">
        <v>125</v>
      </c>
      <c r="F30" s="63"/>
      <c r="G30" s="100"/>
      <c r="H30" s="101"/>
    </row>
    <row r="31" spans="2:8" ht="14.25">
      <c r="B31" s="96" t="e">
        <f>IF((VLOOKUP(C31,Cases!B$1:D$65531,3,FALSE))=0,"",VLOOKUP(C31,Cases!B$1:D$65531,3,FALSE))</f>
        <v>#N/A</v>
      </c>
      <c r="C31" s="97" t="s">
        <v>130</v>
      </c>
      <c r="D31" s="98"/>
      <c r="E31" s="99" t="e">
        <f>IF((VLOOKUP(C31,Cases!B$1:C$65531,2,FALSE))=0,"",VLOOKUP(C31,Cases!B$1:C$65531,2,FALSE))</f>
        <v>#N/A</v>
      </c>
      <c r="F31" s="63"/>
      <c r="G31" s="104"/>
      <c r="H31" s="62"/>
    </row>
    <row r="32" spans="2:8" ht="26.25">
      <c r="B32" s="96"/>
      <c r="C32" s="97"/>
      <c r="D32" s="102">
        <v>1</v>
      </c>
      <c r="E32" s="41" t="s">
        <v>120</v>
      </c>
      <c r="F32" s="103"/>
      <c r="G32" s="104"/>
      <c r="H32" s="62"/>
    </row>
    <row r="33" spans="2:8" ht="14.25">
      <c r="B33" s="96"/>
      <c r="C33" s="97"/>
      <c r="D33" s="102">
        <v>2</v>
      </c>
      <c r="E33" s="41" t="s">
        <v>127</v>
      </c>
      <c r="F33" s="103"/>
      <c r="G33" s="104"/>
      <c r="H33" s="62"/>
    </row>
    <row r="34" spans="2:8" ht="14.25">
      <c r="B34" s="96"/>
      <c r="C34" s="97"/>
      <c r="D34" s="102">
        <v>3</v>
      </c>
      <c r="E34" s="41" t="s">
        <v>122</v>
      </c>
      <c r="F34" s="103"/>
      <c r="G34" s="104"/>
      <c r="H34" s="62"/>
    </row>
    <row r="35" spans="2:8" ht="14.25">
      <c r="B35" s="96"/>
      <c r="C35" s="97"/>
      <c r="D35" s="102">
        <v>4</v>
      </c>
      <c r="E35" s="41" t="s">
        <v>128</v>
      </c>
      <c r="F35" s="103"/>
      <c r="G35" s="104"/>
      <c r="H35" s="62"/>
    </row>
    <row r="36" spans="2:8" ht="14.25">
      <c r="B36" s="96"/>
      <c r="C36" s="97"/>
      <c r="D36" s="102">
        <v>5</v>
      </c>
      <c r="E36" s="41" t="s">
        <v>129</v>
      </c>
      <c r="F36" s="103"/>
      <c r="G36" s="104"/>
      <c r="H36" s="62"/>
    </row>
    <row r="37" spans="2:8" ht="14.25">
      <c r="B37" s="96"/>
      <c r="C37" s="97"/>
      <c r="D37" s="102">
        <v>6</v>
      </c>
      <c r="E37" s="41" t="s">
        <v>125</v>
      </c>
      <c r="F37" s="63"/>
      <c r="G37" s="104"/>
      <c r="H37" s="62"/>
    </row>
    <row r="38" spans="2:8" ht="14.25">
      <c r="B38" s="90">
        <f>IF((VLOOKUP(C38,Cases!B$1:D$65531,3,FALSE))=0,"",VLOOKUP(C38,Cases!B$1:D$65531,3,FALSE))</f>
      </c>
      <c r="C38" s="91">
        <v>1.2</v>
      </c>
      <c r="D38" s="92"/>
      <c r="E38" s="55" t="str">
        <f>IF((VLOOKUP(C38,Cases!B$1:C$65531,2,FALSE))=0,"",VLOOKUP(C38,Cases!B$1:C$65531,2,FALSE))</f>
        <v>Power Charge Time</v>
      </c>
      <c r="F38" s="93"/>
      <c r="G38" s="94"/>
      <c r="H38" s="95"/>
    </row>
    <row r="39" spans="2:8" s="75" customFormat="1" ht="14.25">
      <c r="B39" s="96" t="str">
        <f>IF((VLOOKUP(C39,Cases!B$1:D$65531,3,FALSE))=0,"",VLOOKUP(C39,Cases!B$1:D$65531,3,FALSE))</f>
        <v>III</v>
      </c>
      <c r="C39" s="97" t="s">
        <v>21</v>
      </c>
      <c r="D39" s="98"/>
      <c r="E39" s="99" t="str">
        <f>IF((VLOOKUP(C39,Cases!B$1:C$65531,2,FALSE))=0,"",VLOOKUP(C39,Cases!B$1:C$65531,2,FALSE))</f>
        <v>Device charge / in Idle</v>
      </c>
      <c r="F39" s="63"/>
      <c r="G39" s="100"/>
      <c r="H39" s="101"/>
    </row>
    <row r="40" spans="2:8" s="75" customFormat="1" ht="14.25">
      <c r="B40" s="96"/>
      <c r="C40" s="97"/>
      <c r="D40" s="102">
        <v>1</v>
      </c>
      <c r="E40" s="41" t="s">
        <v>131</v>
      </c>
      <c r="F40" s="63"/>
      <c r="G40" s="100"/>
      <c r="H40" s="101"/>
    </row>
    <row r="41" spans="2:8" s="75" customFormat="1" ht="14.25">
      <c r="B41" s="96"/>
      <c r="C41" s="97"/>
      <c r="D41" s="102">
        <v>2</v>
      </c>
      <c r="E41" s="41" t="s">
        <v>132</v>
      </c>
      <c r="F41" s="63"/>
      <c r="G41" s="100"/>
      <c r="H41" s="101"/>
    </row>
    <row r="42" spans="2:8" s="75" customFormat="1" ht="14.25">
      <c r="B42" s="96"/>
      <c r="C42" s="97"/>
      <c r="D42" s="102">
        <v>3</v>
      </c>
      <c r="E42" s="41" t="s">
        <v>133</v>
      </c>
      <c r="F42" s="63"/>
      <c r="G42" s="100"/>
      <c r="H42" s="101"/>
    </row>
    <row r="43" spans="2:8" s="75" customFormat="1" ht="14.25">
      <c r="B43" s="96"/>
      <c r="C43" s="97"/>
      <c r="D43" s="102">
        <v>4</v>
      </c>
      <c r="E43" s="41" t="s">
        <v>134</v>
      </c>
      <c r="F43" s="63"/>
      <c r="G43" s="100"/>
      <c r="H43" s="101"/>
    </row>
    <row r="44" spans="2:8" s="75" customFormat="1" ht="14.25">
      <c r="B44" s="96"/>
      <c r="C44" s="97"/>
      <c r="D44" s="105">
        <v>5</v>
      </c>
      <c r="E44" s="41" t="s">
        <v>125</v>
      </c>
      <c r="F44" s="63"/>
      <c r="G44" s="100"/>
      <c r="H44" s="101"/>
    </row>
    <row r="45" spans="2:8" ht="12" customHeight="1">
      <c r="B45" s="96" t="str">
        <f>IF((VLOOKUP(C45,Cases!B$1:D$65531,3,FALSE))=0,"",VLOOKUP(C45,Cases!B$1:D$65531,3,FALSE))</f>
        <v>III</v>
      </c>
      <c r="C45" s="97" t="s">
        <v>24</v>
      </c>
      <c r="D45" s="98"/>
      <c r="E45" s="99">
        <f>IF((VLOOKUP(C45,Cases!B$1:C$65531,2,FALSE))=0,"",VLOOKUP(C45,Cases!B$1:C$65531,2,FALSE))</f>
        <v>0</v>
      </c>
      <c r="F45" s="63"/>
      <c r="G45" s="104"/>
      <c r="H45" s="62"/>
    </row>
    <row r="46" spans="2:8" ht="12" customHeight="1">
      <c r="B46" s="96"/>
      <c r="C46" s="97"/>
      <c r="D46" s="102">
        <v>1</v>
      </c>
      <c r="E46" s="41" t="s">
        <v>135</v>
      </c>
      <c r="F46" s="63"/>
      <c r="G46" s="104"/>
      <c r="H46" s="62"/>
    </row>
    <row r="47" spans="2:8" ht="12" customHeight="1">
      <c r="B47" s="96"/>
      <c r="C47" s="97"/>
      <c r="D47" s="102">
        <v>2</v>
      </c>
      <c r="E47" s="41" t="s">
        <v>133</v>
      </c>
      <c r="F47" s="63"/>
      <c r="G47" s="104"/>
      <c r="H47" s="62"/>
    </row>
    <row r="48" spans="2:8" ht="12" customHeight="1">
      <c r="B48" s="96"/>
      <c r="C48" s="97"/>
      <c r="D48" s="102">
        <v>3</v>
      </c>
      <c r="E48" s="41" t="s">
        <v>134</v>
      </c>
      <c r="F48" s="63"/>
      <c r="G48" s="104"/>
      <c r="H48" s="62"/>
    </row>
    <row r="49" spans="2:8" ht="12" customHeight="1">
      <c r="B49" s="96"/>
      <c r="C49" s="97"/>
      <c r="D49" s="105">
        <v>4</v>
      </c>
      <c r="E49" s="41" t="s">
        <v>125</v>
      </c>
      <c r="F49" s="63"/>
      <c r="G49" s="104"/>
      <c r="H49" s="62"/>
    </row>
    <row r="50" spans="2:8" ht="14.25">
      <c r="B50" s="90">
        <f>IF((VLOOKUP(C50,Cases!B$1:D$65531,3,FALSE))=0,"",VLOOKUP(C50,Cases!B$1:D$65531,3,FALSE))</f>
      </c>
      <c r="C50" s="91">
        <v>1.3</v>
      </c>
      <c r="D50" s="92"/>
      <c r="E50" s="55" t="str">
        <f>IF((VLOOKUP(C50,Cases!B$1:C$65531,2,FALSE))=0,"",VLOOKUP(C50,Cases!B$1:C$65531,2,FALSE))</f>
        <v>Audio Quality</v>
      </c>
      <c r="F50" s="93"/>
      <c r="G50" s="94"/>
      <c r="H50" s="95"/>
    </row>
    <row r="51" spans="2:8" ht="14.25">
      <c r="B51" s="106">
        <f>IF((VLOOKUP(C51,Cases!B$1:D$65531,3,FALSE))=0,"",VLOOKUP(C51,Cases!B$1:D$65531,3,FALSE))</f>
      </c>
      <c r="C51" s="107" t="s">
        <v>27</v>
      </c>
      <c r="D51" s="108"/>
      <c r="E51" s="109" t="str">
        <f>IF((VLOOKUP(C51,Cases!B$1:C$65531,2,FALSE))=0,"",VLOOKUP(C51,Cases!B$1:C$65531,2,FALSE))</f>
        <v>Microphone check</v>
      </c>
      <c r="F51" s="110"/>
      <c r="G51" s="111"/>
      <c r="H51" s="112"/>
    </row>
    <row r="52" spans="2:8" ht="14.25">
      <c r="B52" s="96" t="str">
        <f>IF((VLOOKUP(C52,Cases!B$1:D$65531,3,FALSE))=0,"",VLOOKUP(C52,Cases!B$1:D$65531,3,FALSE))</f>
        <v>I</v>
      </c>
      <c r="C52" s="113" t="s">
        <v>29</v>
      </c>
      <c r="D52" s="114"/>
      <c r="E52" s="115" t="str">
        <f>IF((VLOOKUP(C52,Cases!B$1:C$65531,2,FALSE))=0,"",VLOOKUP(C52,Cases!B$1:C$65531,2,FALSE))</f>
        <v>Call out to external phone</v>
      </c>
      <c r="F52" s="116"/>
      <c r="G52" s="100"/>
      <c r="H52" s="101"/>
    </row>
    <row r="53" spans="2:8" ht="14.25">
      <c r="B53" s="96"/>
      <c r="C53" s="117"/>
      <c r="D53" s="118">
        <v>1</v>
      </c>
      <c r="E53" s="119" t="s">
        <v>136</v>
      </c>
      <c r="F53" s="120"/>
      <c r="G53" s="121"/>
      <c r="H53" s="101"/>
    </row>
    <row r="54" spans="2:8" ht="14.25">
      <c r="B54" s="96"/>
      <c r="C54" s="117"/>
      <c r="D54" s="118">
        <v>2</v>
      </c>
      <c r="E54" s="119" t="s">
        <v>137</v>
      </c>
      <c r="F54" s="122" t="s">
        <v>138</v>
      </c>
      <c r="G54" s="121"/>
      <c r="H54" s="101"/>
    </row>
    <row r="55" spans="2:8" ht="14.25">
      <c r="B55" s="96" t="str">
        <f>IF((VLOOKUP(C55,Cases!B$1:D$65531,3,FALSE))=0,"",VLOOKUP(C55,Cases!B$1:D$65531,3,FALSE))</f>
        <v>I</v>
      </c>
      <c r="C55" s="113" t="s">
        <v>31</v>
      </c>
      <c r="D55" s="123"/>
      <c r="E55" s="124" t="str">
        <f>IF((VLOOKUP(C55,Cases!B$1:C$65531,2,FALSE))=0,"",VLOOKUP(C55,Cases!B$1:C$65531,2,FALSE))</f>
        <v>Call out from Neo to Neo</v>
      </c>
      <c r="F55" s="125"/>
      <c r="G55" s="100"/>
      <c r="H55" s="101"/>
    </row>
    <row r="56" spans="2:8" ht="14.25">
      <c r="B56" s="96"/>
      <c r="C56" s="117"/>
      <c r="D56" s="118">
        <v>1</v>
      </c>
      <c r="E56" s="119" t="s">
        <v>136</v>
      </c>
      <c r="F56" s="120"/>
      <c r="G56" s="121"/>
      <c r="H56" s="101"/>
    </row>
    <row r="57" spans="2:8" ht="14.25">
      <c r="B57" s="96"/>
      <c r="C57" s="117"/>
      <c r="D57" s="118">
        <v>2</v>
      </c>
      <c r="E57" s="119" t="s">
        <v>139</v>
      </c>
      <c r="F57" s="122" t="s">
        <v>138</v>
      </c>
      <c r="G57" s="121"/>
      <c r="H57" s="101"/>
    </row>
    <row r="58" spans="2:8" ht="14.25">
      <c r="B58" s="106">
        <f>IF((VLOOKUP(C58,Cases!B$1:D$65531,3,FALSE))=0,"",VLOOKUP(C58,Cases!B$1:D$65531,3,FALSE))</f>
      </c>
      <c r="C58" s="107" t="s">
        <v>33</v>
      </c>
      <c r="D58" s="126"/>
      <c r="E58" s="127" t="str">
        <f>IF((VLOOKUP(C58,Cases!B$1:C$65531,2,FALSE))=0,"",VLOOKUP(C58,Cases!B$1:C$65531,2,FALSE))</f>
        <v>Receiver check</v>
      </c>
      <c r="F58" s="128"/>
      <c r="G58" s="111"/>
      <c r="H58" s="112"/>
    </row>
    <row r="59" spans="2:8" ht="14.25">
      <c r="B59" s="96" t="str">
        <f>IF((VLOOKUP(C59,Cases!B$1:D$65531,3,FALSE))=0,"",VLOOKUP(C59,Cases!B$1:D$65531,3,FALSE))</f>
        <v>I</v>
      </c>
      <c r="C59" s="113" t="s">
        <v>35</v>
      </c>
      <c r="D59" s="114"/>
      <c r="E59" s="115" t="str">
        <f>IF((VLOOKUP(C59,Cases!B$1:C$65531,2,FALSE))=0,"",VLOOKUP(C59,Cases!B$1:C$65531,2,FALSE))</f>
        <v>Incoming call from external phone</v>
      </c>
      <c r="F59" s="116"/>
      <c r="G59" s="100"/>
      <c r="H59" s="101"/>
    </row>
    <row r="60" spans="2:8" ht="14.25">
      <c r="B60" s="96"/>
      <c r="C60" s="117"/>
      <c r="D60" s="118">
        <v>1</v>
      </c>
      <c r="E60" s="119" t="s">
        <v>140</v>
      </c>
      <c r="F60" s="120"/>
      <c r="G60" s="121"/>
      <c r="H60" s="101"/>
    </row>
    <row r="61" spans="2:8" ht="14.25">
      <c r="B61" s="96"/>
      <c r="C61" s="117"/>
      <c r="D61" s="118">
        <v>2</v>
      </c>
      <c r="E61" s="119" t="s">
        <v>141</v>
      </c>
      <c r="F61" s="122" t="s">
        <v>138</v>
      </c>
      <c r="G61" s="121"/>
      <c r="H61" s="101"/>
    </row>
    <row r="62" spans="2:8" ht="14.25">
      <c r="B62" s="96" t="str">
        <f>IF((VLOOKUP(C62,Cases!B$1:D$65531,3,FALSE))=0,"",VLOOKUP(C62,Cases!B$1:D$65531,3,FALSE))</f>
        <v>I</v>
      </c>
      <c r="C62" s="113" t="s">
        <v>37</v>
      </c>
      <c r="D62" s="123"/>
      <c r="E62" s="124" t="str">
        <f>IF((VLOOKUP(C62,Cases!B$1:C$65531,2,FALSE))=0,"",VLOOKUP(C62,Cases!B$1:C$65531,2,FALSE))</f>
        <v>Incoming call from Neo2</v>
      </c>
      <c r="F62" s="125"/>
      <c r="G62" s="100"/>
      <c r="H62" s="101"/>
    </row>
    <row r="63" spans="2:8" ht="14.25">
      <c r="B63" s="96"/>
      <c r="C63" s="117"/>
      <c r="D63" s="118">
        <v>1</v>
      </c>
      <c r="E63" s="119" t="s">
        <v>142</v>
      </c>
      <c r="F63" s="120"/>
      <c r="G63" s="121"/>
      <c r="H63" s="101"/>
    </row>
    <row r="64" spans="2:8" ht="14.25">
      <c r="B64" s="96"/>
      <c r="C64" s="129"/>
      <c r="D64" s="130">
        <v>2</v>
      </c>
      <c r="E64" s="131" t="s">
        <v>143</v>
      </c>
      <c r="F64" s="132" t="s">
        <v>138</v>
      </c>
      <c r="G64" s="133"/>
      <c r="H64" s="134"/>
    </row>
    <row r="65" spans="2:8" ht="23.25">
      <c r="B65" s="135" t="str">
        <f>IF((VLOOKUP(C65,Cases!B$1:D$65531,3,FALSE))=0,"",VLOOKUP(C65,Cases!B$1:D$65531,3,FALSE))</f>
        <v>I</v>
      </c>
      <c r="C65" s="113" t="s">
        <v>39</v>
      </c>
      <c r="D65" s="98"/>
      <c r="E65" s="99" t="str">
        <f>IF((VLOOKUP(C65,Cases!B$1:C$65531,2,FALSE))=0,"",VLOOKUP(C65,Cases!B$1:C$65531,2,FALSE))</f>
        <v>Voice call in weak signal coverage area and compare with other competitors mobile</v>
      </c>
      <c r="F65" s="122"/>
      <c r="G65" s="100"/>
      <c r="H65" s="101"/>
    </row>
    <row r="66" spans="2:8" ht="14.25">
      <c r="B66" s="135"/>
      <c r="C66" s="113"/>
      <c r="D66" s="136">
        <v>1</v>
      </c>
      <c r="E66" s="137" t="s">
        <v>144</v>
      </c>
      <c r="F66" s="122"/>
      <c r="G66" s="100"/>
      <c r="H66" s="101"/>
    </row>
    <row r="67" spans="2:8" ht="14.25">
      <c r="B67" s="135"/>
      <c r="C67" s="113"/>
      <c r="D67" s="136">
        <v>2</v>
      </c>
      <c r="E67" s="137" t="s">
        <v>145</v>
      </c>
      <c r="F67" s="122"/>
      <c r="G67" s="100"/>
      <c r="H67" s="101"/>
    </row>
    <row r="68" spans="2:8" ht="14.25">
      <c r="B68" s="135"/>
      <c r="C68" s="113"/>
      <c r="D68" s="136">
        <v>3</v>
      </c>
      <c r="E68" s="137" t="s">
        <v>146</v>
      </c>
      <c r="F68" s="138"/>
      <c r="G68" s="100"/>
      <c r="H68" s="101"/>
    </row>
    <row r="69" spans="2:8" ht="14.25">
      <c r="B69" s="139">
        <f>IF((VLOOKUP(C69,Cases!B$1:D$65531,3,FALSE))=0,"",VLOOKUP(C69,Cases!B$1:D$65531,3,FALSE))</f>
      </c>
      <c r="C69" s="91">
        <v>1.4</v>
      </c>
      <c r="D69" s="92"/>
      <c r="E69" s="55" t="str">
        <f>IF((VLOOKUP(C69,Cases!B$1:C$65531,2,FALSE))=0,"",VLOOKUP(C69,Cases!B$1:C$65531,2,FALSE))</f>
        <v>Stability</v>
      </c>
      <c r="F69" s="93"/>
      <c r="G69" s="94"/>
      <c r="H69" s="95"/>
    </row>
    <row r="70" spans="2:8" ht="14.25">
      <c r="B70" s="135" t="str">
        <f>IF((VLOOKUP(C70,Cases!B$1:D$65531,3,FALSE))=0,"",VLOOKUP(C70,Cases!B$1:D$65531,3,FALSE))</f>
        <v>I</v>
      </c>
      <c r="C70" s="113" t="s">
        <v>42</v>
      </c>
      <c r="D70" s="98"/>
      <c r="E70" s="99" t="str">
        <f>IF((VLOOKUP(C70,Cases!B$1:C$65531,2,FALSE))=0,"",VLOOKUP(C70,Cases!B$1:C$65531,2,FALSE))</f>
        <v>Mobile to Mobile Calls with Voice Call</v>
      </c>
      <c r="F70" s="138"/>
      <c r="G70" s="100"/>
      <c r="H70" s="101"/>
    </row>
    <row r="71" spans="2:8" ht="14.25">
      <c r="B71" s="135"/>
      <c r="C71" s="113"/>
      <c r="D71" s="102">
        <v>1</v>
      </c>
      <c r="E71" s="41" t="s">
        <v>147</v>
      </c>
      <c r="F71" s="103"/>
      <c r="G71" s="100"/>
      <c r="H71" s="101"/>
    </row>
    <row r="72" spans="2:8" ht="14.25">
      <c r="B72" s="135"/>
      <c r="C72" s="113"/>
      <c r="D72" s="102">
        <v>2</v>
      </c>
      <c r="E72" s="41" t="s">
        <v>148</v>
      </c>
      <c r="F72" s="103"/>
      <c r="G72" s="100"/>
      <c r="H72" s="101"/>
    </row>
    <row r="73" spans="2:8" ht="14.25">
      <c r="B73" s="135"/>
      <c r="C73" s="113"/>
      <c r="D73" s="102">
        <v>3</v>
      </c>
      <c r="E73" s="41" t="s">
        <v>149</v>
      </c>
      <c r="F73" s="103"/>
      <c r="G73" s="100"/>
      <c r="H73" s="101"/>
    </row>
    <row r="74" spans="2:8" ht="26.25">
      <c r="B74" s="135"/>
      <c r="C74" s="113"/>
      <c r="D74" s="102">
        <v>4</v>
      </c>
      <c r="E74" s="41" t="s">
        <v>150</v>
      </c>
      <c r="F74" s="103" t="s">
        <v>151</v>
      </c>
      <c r="G74" s="100"/>
      <c r="H74" s="101"/>
    </row>
    <row r="75" spans="2:8" ht="26.25">
      <c r="B75" s="135"/>
      <c r="C75" s="113"/>
      <c r="D75" s="102">
        <v>5</v>
      </c>
      <c r="E75" s="41" t="s">
        <v>152</v>
      </c>
      <c r="F75" s="41" t="s">
        <v>153</v>
      </c>
      <c r="G75" s="100"/>
      <c r="H75" s="101"/>
    </row>
    <row r="76" spans="2:8" ht="14.25">
      <c r="B76" s="139">
        <f>IF((VLOOKUP(C76,Cases!B$1:D$65531,3,FALSE))=0,"",VLOOKUP(C76,Cases!B$1:D$65531,3,FALSE))</f>
      </c>
      <c r="C76" s="91">
        <v>1.5</v>
      </c>
      <c r="D76" s="92"/>
      <c r="E76" s="55" t="str">
        <f>IF((VLOOKUP(C76,Cases!B$1:C$65531,2,FALSE))=0,"",VLOOKUP(C76,Cases!B$1:C$65531,2,FALSE))</f>
        <v>SIM Compatibility</v>
      </c>
      <c r="F76" s="93"/>
      <c r="G76" s="94"/>
      <c r="H76" s="95"/>
    </row>
    <row r="77" spans="2:8" s="75" customFormat="1" ht="14.25">
      <c r="B77" s="96" t="str">
        <f>IF((VLOOKUP(C77,Cases!B$1:D$65531,3,FALSE))=0,"",VLOOKUP(C77,Cases!B$1:D$65531,3,FALSE))</f>
        <v>III</v>
      </c>
      <c r="C77" s="140" t="s">
        <v>45</v>
      </c>
      <c r="D77" s="141"/>
      <c r="E77" s="142" t="str">
        <f>IF((VLOOKUP(C77,Cases!B$1:C$65531,2,FALSE))=0,"",VLOOKUP(C77,Cases!B$1:C$65531,2,FALSE))</f>
        <v>Big People storage SIM</v>
      </c>
      <c r="F77" s="143"/>
      <c r="G77" s="144"/>
      <c r="H77" s="145"/>
    </row>
    <row r="78" spans="2:8" s="75" customFormat="1" ht="14.25">
      <c r="B78" s="96"/>
      <c r="C78" s="113"/>
      <c r="D78" s="102">
        <v>1</v>
      </c>
      <c r="E78" s="41" t="s">
        <v>154</v>
      </c>
      <c r="F78" s="103"/>
      <c r="G78" s="100"/>
      <c r="H78" s="101"/>
    </row>
    <row r="79" spans="2:8" s="75" customFormat="1" ht="14.25">
      <c r="B79" s="96"/>
      <c r="C79" s="113"/>
      <c r="D79" s="102">
        <v>2</v>
      </c>
      <c r="E79" s="41" t="s">
        <v>155</v>
      </c>
      <c r="F79" s="103" t="s">
        <v>156</v>
      </c>
      <c r="G79" s="100"/>
      <c r="H79" s="101"/>
    </row>
    <row r="80" spans="2:8" s="75" customFormat="1" ht="14.25">
      <c r="B80" s="96"/>
      <c r="C80" s="113"/>
      <c r="D80" s="102">
        <v>3</v>
      </c>
      <c r="E80" s="41" t="s">
        <v>157</v>
      </c>
      <c r="F80" s="103"/>
      <c r="G80" s="100"/>
      <c r="H80" s="101"/>
    </row>
    <row r="81" spans="2:8" ht="14.25">
      <c r="B81" s="96" t="str">
        <f>IF((VLOOKUP(C81,Cases!B$1:D$65531,3,FALSE))=0,"",VLOOKUP(C81,Cases!B$1:D$65531,3,FALSE))</f>
        <v>III</v>
      </c>
      <c r="C81" s="113" t="s">
        <v>47</v>
      </c>
      <c r="D81" s="98"/>
      <c r="E81" s="99" t="str">
        <f>IF((VLOOKUP(C81,Cases!B$1:C$65531,2,FALSE))=0,"",VLOOKUP(C81,Cases!B$1:C$65531,2,FALSE))</f>
        <v>Big Message storage SIM</v>
      </c>
      <c r="F81" s="63"/>
      <c r="G81" s="104"/>
      <c r="H81" s="62"/>
    </row>
    <row r="82" spans="2:8" ht="14.25">
      <c r="B82" s="96"/>
      <c r="C82" s="113"/>
      <c r="D82" s="102">
        <v>1</v>
      </c>
      <c r="E82" s="41" t="s">
        <v>158</v>
      </c>
      <c r="F82" s="103"/>
      <c r="G82" s="104"/>
      <c r="H82" s="62"/>
    </row>
    <row r="83" spans="2:8" ht="14.25">
      <c r="B83" s="96"/>
      <c r="C83" s="113"/>
      <c r="D83" s="102">
        <v>2</v>
      </c>
      <c r="E83" s="41" t="s">
        <v>159</v>
      </c>
      <c r="F83" s="103" t="s">
        <v>156</v>
      </c>
      <c r="G83" s="104"/>
      <c r="H83" s="62"/>
    </row>
    <row r="84" spans="2:8" ht="14.25">
      <c r="B84" s="96"/>
      <c r="C84" s="113"/>
      <c r="D84" s="102">
        <v>3</v>
      </c>
      <c r="E84" s="41" t="s">
        <v>160</v>
      </c>
      <c r="F84" s="103"/>
      <c r="G84" s="104"/>
      <c r="H84" s="62"/>
    </row>
    <row r="85" spans="2:8" ht="14.25">
      <c r="B85" s="96" t="str">
        <f>IF((VLOOKUP(C85,Cases!B$1:D$65531,3,FALSE))=0,"",VLOOKUP(C85,Cases!B$1:D$65531,3,FALSE))</f>
        <v>III</v>
      </c>
      <c r="C85" s="113" t="s">
        <v>49</v>
      </c>
      <c r="D85" s="98"/>
      <c r="E85" s="99" t="str">
        <f>IF((VLOOKUP(C85,Cases!B$1:C$65531,2,FALSE))=0,"",VLOOKUP(C85,Cases!B$1:C$65531,2,FALSE))</f>
        <v>3.0V SIM Interface</v>
      </c>
      <c r="F85" s="63"/>
      <c r="G85" s="104"/>
      <c r="H85" s="62"/>
    </row>
    <row r="86" spans="2:8" ht="14.25">
      <c r="B86" s="96"/>
      <c r="C86" s="113"/>
      <c r="D86" s="102">
        <v>1</v>
      </c>
      <c r="E86" s="41" t="s">
        <v>161</v>
      </c>
      <c r="F86" s="63"/>
      <c r="G86" s="104"/>
      <c r="H86" s="62"/>
    </row>
    <row r="87" spans="2:8" ht="14.25">
      <c r="B87" s="96"/>
      <c r="C87" s="113"/>
      <c r="D87" s="102">
        <v>2</v>
      </c>
      <c r="E87" s="41" t="s">
        <v>162</v>
      </c>
      <c r="F87" s="63"/>
      <c r="G87" s="104"/>
      <c r="H87" s="62"/>
    </row>
    <row r="88" spans="2:8" ht="14.25">
      <c r="B88" s="96"/>
      <c r="C88" s="113"/>
      <c r="D88" s="102">
        <v>3</v>
      </c>
      <c r="E88" s="41" t="s">
        <v>163</v>
      </c>
      <c r="F88" s="63"/>
      <c r="G88" s="104"/>
      <c r="H88" s="62"/>
    </row>
    <row r="89" spans="2:8" ht="15" customHeight="1">
      <c r="B89" s="96" t="str">
        <f>IF((VLOOKUP(C89,Cases!B$1:D$65531,3,FALSE))=0,"",VLOOKUP(C89,Cases!B$1:D$65531,3,FALSE))</f>
        <v>III</v>
      </c>
      <c r="C89" s="113" t="s">
        <v>51</v>
      </c>
      <c r="D89" s="98"/>
      <c r="E89" s="99">
        <f>IF((VLOOKUP(C89,Cases!B$1:C$65531,2,FALSE))=0,"",VLOOKUP(C89,Cases!B$1:C$65531,2,FALSE))</f>
        <v>0</v>
      </c>
      <c r="F89" s="63"/>
      <c r="G89" s="104"/>
      <c r="H89" s="62"/>
    </row>
    <row r="90" spans="2:8" ht="15" customHeight="1">
      <c r="B90" s="96"/>
      <c r="C90" s="113"/>
      <c r="D90" s="102">
        <v>1</v>
      </c>
      <c r="E90" s="41" t="s">
        <v>161</v>
      </c>
      <c r="F90" s="63"/>
      <c r="G90" s="104"/>
      <c r="H90" s="62"/>
    </row>
    <row r="91" spans="2:8" ht="15" customHeight="1">
      <c r="B91" s="96"/>
      <c r="C91" s="113"/>
      <c r="D91" s="102">
        <v>2</v>
      </c>
      <c r="E91" s="41" t="s">
        <v>164</v>
      </c>
      <c r="F91" s="63"/>
      <c r="G91" s="104"/>
      <c r="H91" s="62"/>
    </row>
    <row r="92" spans="2:8" ht="15" customHeight="1">
      <c r="B92" s="96"/>
      <c r="C92" s="113"/>
      <c r="D92" s="102">
        <v>3</v>
      </c>
      <c r="E92" s="41" t="s">
        <v>165</v>
      </c>
      <c r="F92" s="63"/>
      <c r="G92" s="104"/>
      <c r="H92" s="62"/>
    </row>
    <row r="93" spans="2:8" s="75" customFormat="1" ht="14.25">
      <c r="B93" s="96" t="str">
        <f>IF((VLOOKUP(C93,Cases!B$1:D$65531,3,FALSE))=0,"",VLOOKUP(C93,Cases!B$1:D$65531,3,FALSE))</f>
        <v>I</v>
      </c>
      <c r="C93" s="113" t="s">
        <v>53</v>
      </c>
      <c r="D93" s="98"/>
      <c r="E93" s="99" t="str">
        <f>IF((VLOOKUP(C93,Cases!B$1:C$65531,2,FALSE))=0,"",VLOOKUP(C93,Cases!B$1:C$65531,2,FALSE))</f>
        <v>64K SIM</v>
      </c>
      <c r="F93" s="63"/>
      <c r="G93" s="100"/>
      <c r="H93" s="101"/>
    </row>
    <row r="94" spans="2:8" s="75" customFormat="1" ht="14.25">
      <c r="B94" s="96"/>
      <c r="C94" s="113"/>
      <c r="D94" s="102">
        <v>1</v>
      </c>
      <c r="E94" s="41" t="s">
        <v>166</v>
      </c>
      <c r="F94" s="63"/>
      <c r="G94" s="100"/>
      <c r="H94" s="101"/>
    </row>
    <row r="95" spans="2:8" s="75" customFormat="1" ht="14.25">
      <c r="B95" s="96"/>
      <c r="C95" s="113"/>
      <c r="D95" s="102">
        <v>2</v>
      </c>
      <c r="E95" s="41" t="s">
        <v>165</v>
      </c>
      <c r="F95" s="63"/>
      <c r="G95" s="100"/>
      <c r="H95" s="101"/>
    </row>
    <row r="96" spans="2:8" ht="14.25">
      <c r="B96" s="96" t="str">
        <f>IF((VLOOKUP(C96,Cases!B$1:D$65531,3,FALSE))=0,"",VLOOKUP(C96,Cases!B$1:D$65531,3,FALSE))</f>
        <v>I</v>
      </c>
      <c r="C96" s="113" t="s">
        <v>55</v>
      </c>
      <c r="D96" s="98"/>
      <c r="E96" s="99" t="str">
        <f>IF((VLOOKUP(C96,Cases!B$1:C$65531,2,FALSE))=0,"",VLOOKUP(C96,Cases!B$1:C$65531,2,FALSE))</f>
        <v>128K SIM</v>
      </c>
      <c r="F96" s="63"/>
      <c r="G96" s="104"/>
      <c r="H96" s="62"/>
    </row>
    <row r="97" spans="2:8" ht="14.25">
      <c r="B97" s="96"/>
      <c r="C97" s="113"/>
      <c r="D97" s="102">
        <v>1</v>
      </c>
      <c r="E97" s="41" t="s">
        <v>167</v>
      </c>
      <c r="F97" s="63"/>
      <c r="G97" s="104"/>
      <c r="H97" s="62"/>
    </row>
    <row r="98" spans="2:8" ht="14.25">
      <c r="B98" s="96"/>
      <c r="C98" s="113"/>
      <c r="D98" s="102">
        <v>2</v>
      </c>
      <c r="E98" s="41" t="s">
        <v>165</v>
      </c>
      <c r="F98" s="63"/>
      <c r="G98" s="104"/>
      <c r="H98" s="62"/>
    </row>
    <row r="99" spans="2:8" ht="14.25">
      <c r="B99" s="106" t="e">
        <f>IF((VLOOKUP(C99,Cases!B$1:D$65531,3,FALSE))=0,"",VLOOKUP(C99,Cases!B$1:D$65531,3,FALSE))</f>
        <v>#N/A</v>
      </c>
      <c r="C99" s="107" t="s">
        <v>168</v>
      </c>
      <c r="D99" s="108"/>
      <c r="E99" s="109" t="e">
        <f>IF((VLOOKUP(C99,Cases!B$1:C$65531,2,FALSE))=0,"",VLOOKUP(C99,Cases!B$1:C$65531,2,FALSE))</f>
        <v>#N/A</v>
      </c>
      <c r="F99" s="110"/>
      <c r="G99" s="111"/>
      <c r="H99" s="112"/>
    </row>
    <row r="100" spans="2:8" ht="14.25">
      <c r="B100" s="96" t="e">
        <f>IF((VLOOKUP(C100,Cases!B$1:D$65531,3,FALSE))=0,"",VLOOKUP(C100,Cases!B$1:D$65531,3,FALSE))</f>
        <v>#N/A</v>
      </c>
      <c r="C100" s="113" t="s">
        <v>169</v>
      </c>
      <c r="D100" s="98"/>
      <c r="E100" s="99" t="e">
        <f>IF((VLOOKUP(C100,Cases!B$1:C$65531,2,FALSE))=0,"",VLOOKUP(C100,Cases!B$1:C$65531,2,FALSE))</f>
        <v>#N/A</v>
      </c>
      <c r="F100" s="63"/>
      <c r="G100" s="104"/>
      <c r="H100" s="62"/>
    </row>
    <row r="101" spans="2:8" ht="14.25">
      <c r="B101" s="96"/>
      <c r="C101" s="113"/>
      <c r="D101" s="102">
        <v>1</v>
      </c>
      <c r="E101" s="41" t="s">
        <v>170</v>
      </c>
      <c r="F101" s="103"/>
      <c r="G101" s="104"/>
      <c r="H101" s="62"/>
    </row>
    <row r="102" spans="2:8" ht="14.25">
      <c r="B102" s="96"/>
      <c r="C102" s="113"/>
      <c r="D102" s="102">
        <v>2</v>
      </c>
      <c r="E102" s="41" t="s">
        <v>171</v>
      </c>
      <c r="F102" s="103" t="s">
        <v>172</v>
      </c>
      <c r="G102" s="104"/>
      <c r="H102" s="62"/>
    </row>
    <row r="103" spans="2:8" ht="14.25">
      <c r="B103" s="96" t="e">
        <f>IF((VLOOKUP(C103,Cases!B$1:D$65531,3,FALSE))=0,"",VLOOKUP(C103,Cases!B$1:D$65531,3,FALSE))</f>
        <v>#N/A</v>
      </c>
      <c r="C103" s="113" t="s">
        <v>173</v>
      </c>
      <c r="D103" s="98"/>
      <c r="E103" s="99" t="e">
        <f>IF((VLOOKUP(C103,Cases!B$1:C$65531,2,FALSE))=0,"",VLOOKUP(C103,Cases!B$1:C$65531,2,FALSE))</f>
        <v>#N/A</v>
      </c>
      <c r="F103" s="63"/>
      <c r="G103" s="104"/>
      <c r="H103" s="62"/>
    </row>
    <row r="104" spans="2:8" ht="14.25">
      <c r="B104" s="96"/>
      <c r="C104" s="113"/>
      <c r="D104" s="102">
        <v>1</v>
      </c>
      <c r="E104" s="41" t="s">
        <v>174</v>
      </c>
      <c r="F104" s="103"/>
      <c r="G104" s="104"/>
      <c r="H104" s="62"/>
    </row>
    <row r="105" spans="2:8" ht="26.25">
      <c r="B105" s="96"/>
      <c r="C105" s="113"/>
      <c r="D105" s="102">
        <v>2</v>
      </c>
      <c r="E105" s="41" t="s">
        <v>171</v>
      </c>
      <c r="F105" s="103" t="s">
        <v>175</v>
      </c>
      <c r="G105" s="104"/>
      <c r="H105" s="62"/>
    </row>
    <row r="106" spans="2:8" ht="14.25">
      <c r="B106" s="139">
        <f>IF((VLOOKUP(C106,Cases!B$1:D$65531,3,FALSE))=0,"",VLOOKUP(C106,Cases!B$1:D$65531,3,FALSE))</f>
      </c>
      <c r="C106" s="91">
        <v>1.6</v>
      </c>
      <c r="D106" s="92"/>
      <c r="E106" s="55" t="str">
        <f>IF((VLOOKUP(C106,Cases!B$1:C$65531,2,FALSE))=0,"",VLOOKUP(C106,Cases!B$1:C$65531,2,FALSE))</f>
        <v>Precision</v>
      </c>
      <c r="F106" s="93"/>
      <c r="G106" s="94"/>
      <c r="H106" s="146"/>
    </row>
    <row r="107" spans="2:8" s="75" customFormat="1" ht="23.25">
      <c r="B107" s="106" t="str">
        <f>IF((VLOOKUP(C107,Cases!B$1:D$65531,3,FALSE))=0,"",VLOOKUP(C107,Cases!B$1:D$65531,3,FALSE))</f>
        <v>I</v>
      </c>
      <c r="C107" s="107" t="s">
        <v>58</v>
      </c>
      <c r="D107" s="108"/>
      <c r="E107" s="109" t="str">
        <f>IF((VLOOKUP(C107,Cases!B$1:C$65531,2,FALSE))=0,"",VLOOKUP(C107,Cases!B$1:C$65531,2,FALSE))</f>
        <v>Signal bar comparing with competitors mobile as using the same SIM</v>
      </c>
      <c r="F107" s="110"/>
      <c r="G107" s="111"/>
      <c r="H107" s="112"/>
    </row>
    <row r="108" spans="2:8" ht="14.25">
      <c r="B108" s="96" t="str">
        <f>IF((VLOOKUP(C108,Cases!B$1:D$65531,3,FALSE))=0,"",VLOOKUP(C108,Cases!B$1:D$65531,3,FALSE))</f>
        <v>III</v>
      </c>
      <c r="C108" s="113" t="s">
        <v>60</v>
      </c>
      <c r="D108" s="98"/>
      <c r="E108" s="99" t="str">
        <f>IF((VLOOKUP(C108,Cases!B$1:C$65531,2,FALSE))=0,"",VLOOKUP(C108,Cases!B$1:C$65531,2,FALSE))</f>
        <v>Display the signal bar according to the real signal strength</v>
      </c>
      <c r="F108" s="63"/>
      <c r="G108" s="104"/>
      <c r="H108" s="62"/>
    </row>
    <row r="109" spans="2:8" ht="26.25">
      <c r="B109" s="96"/>
      <c r="C109" s="113"/>
      <c r="D109" s="102">
        <v>1</v>
      </c>
      <c r="E109" s="41" t="s">
        <v>176</v>
      </c>
      <c r="F109" s="63"/>
      <c r="G109" s="104"/>
      <c r="H109" s="62"/>
    </row>
    <row r="110" spans="2:8" ht="14.25">
      <c r="B110" s="96"/>
      <c r="C110" s="113"/>
      <c r="D110" s="102">
        <v>2</v>
      </c>
      <c r="E110" s="41" t="s">
        <v>177</v>
      </c>
      <c r="F110" s="63"/>
      <c r="G110" s="104"/>
      <c r="H110" s="62"/>
    </row>
    <row r="111" spans="2:8" ht="26.25">
      <c r="B111" s="96"/>
      <c r="C111" s="113"/>
      <c r="D111" s="102">
        <v>3</v>
      </c>
      <c r="E111" s="41" t="s">
        <v>178</v>
      </c>
      <c r="F111" s="63"/>
      <c r="G111" s="104"/>
      <c r="H111" s="62"/>
    </row>
    <row r="112" spans="2:8" ht="14.25">
      <c r="B112" s="96" t="str">
        <f>IF((VLOOKUP(C112,Cases!B$1:D$65531,3,FALSE))=0,"",VLOOKUP(C112,Cases!B$1:D$65531,3,FALSE))</f>
        <v>III</v>
      </c>
      <c r="C112" s="113" t="s">
        <v>62</v>
      </c>
      <c r="D112" s="98"/>
      <c r="E112" s="99" t="str">
        <f>IF((VLOOKUP(C112,Cases!B$1:C$65531,2,FALSE))=0,"",VLOOKUP(C112,Cases!B$1:C$65531,2,FALSE))</f>
        <v>Signal bar increase according to the signal strength increase</v>
      </c>
      <c r="F112" s="63"/>
      <c r="G112" s="104"/>
      <c r="H112" s="62"/>
    </row>
    <row r="113" spans="2:8" ht="26.25">
      <c r="B113" s="96"/>
      <c r="C113" s="113"/>
      <c r="D113" s="102">
        <v>1</v>
      </c>
      <c r="E113" s="41" t="s">
        <v>176</v>
      </c>
      <c r="F113" s="63"/>
      <c r="G113" s="104"/>
      <c r="H113" s="62"/>
    </row>
    <row r="114" spans="2:8" ht="14.25">
      <c r="B114" s="96"/>
      <c r="C114" s="113"/>
      <c r="D114" s="102">
        <v>2</v>
      </c>
      <c r="E114" s="41" t="s">
        <v>177</v>
      </c>
      <c r="F114" s="63"/>
      <c r="G114" s="104"/>
      <c r="H114" s="62"/>
    </row>
    <row r="115" spans="2:8" ht="14.25">
      <c r="B115" s="96"/>
      <c r="C115" s="113"/>
      <c r="D115" s="102">
        <v>3</v>
      </c>
      <c r="E115" s="41" t="s">
        <v>179</v>
      </c>
      <c r="F115" s="63"/>
      <c r="G115" s="104"/>
      <c r="H115" s="62"/>
    </row>
    <row r="116" spans="2:8" ht="26.25">
      <c r="B116" s="96"/>
      <c r="C116" s="113"/>
      <c r="D116" s="102">
        <v>4</v>
      </c>
      <c r="E116" s="41" t="s">
        <v>178</v>
      </c>
      <c r="F116" s="147" t="s">
        <v>180</v>
      </c>
      <c r="G116" s="104"/>
      <c r="H116" s="62"/>
    </row>
    <row r="117" spans="2:8" ht="14.25">
      <c r="B117" s="96" t="str">
        <f>IF((VLOOKUP(C117,Cases!B$1:D$65531,3,FALSE))=0,"",VLOOKUP(C117,Cases!B$1:D$65531,3,FALSE))</f>
        <v>III</v>
      </c>
      <c r="C117" s="113" t="s">
        <v>64</v>
      </c>
      <c r="D117" s="98"/>
      <c r="E117" s="99" t="str">
        <f>IF((VLOOKUP(C117,Cases!B$1:C$65531,2,FALSE))=0,"",VLOOKUP(C117,Cases!B$1:C$65531,2,FALSE))</f>
        <v>Signal bar reduce according to the signal strength reduce</v>
      </c>
      <c r="F117" s="63"/>
      <c r="G117" s="104"/>
      <c r="H117" s="62"/>
    </row>
    <row r="118" spans="2:8" ht="26.25">
      <c r="B118" s="96"/>
      <c r="C118" s="113"/>
      <c r="D118" s="102">
        <v>1</v>
      </c>
      <c r="E118" s="41" t="s">
        <v>176</v>
      </c>
      <c r="F118" s="147"/>
      <c r="G118" s="104"/>
      <c r="H118" s="62"/>
    </row>
    <row r="119" spans="2:8" ht="14.25">
      <c r="B119" s="96"/>
      <c r="C119" s="113"/>
      <c r="D119" s="102">
        <v>2</v>
      </c>
      <c r="E119" s="41" t="s">
        <v>177</v>
      </c>
      <c r="F119" s="147"/>
      <c r="G119" s="104"/>
      <c r="H119" s="62"/>
    </row>
    <row r="120" spans="2:8" ht="14.25">
      <c r="B120" s="96"/>
      <c r="C120" s="113"/>
      <c r="D120" s="102">
        <v>3</v>
      </c>
      <c r="E120" s="41" t="s">
        <v>181</v>
      </c>
      <c r="F120" s="147"/>
      <c r="G120" s="104"/>
      <c r="H120" s="62"/>
    </row>
    <row r="121" spans="2:8" ht="26.25">
      <c r="B121" s="96"/>
      <c r="C121" s="113"/>
      <c r="D121" s="102">
        <v>4</v>
      </c>
      <c r="E121" s="41" t="s">
        <v>178</v>
      </c>
      <c r="F121" s="147" t="s">
        <v>182</v>
      </c>
      <c r="G121" s="104"/>
      <c r="H121" s="62"/>
    </row>
    <row r="122" spans="2:8" ht="14.25">
      <c r="B122" s="139">
        <f>IF((VLOOKUP(C122,Cases!B$1:D$65531,3,FALSE))=0,"",VLOOKUP(C122,Cases!B$1:D$65531,3,FALSE))</f>
      </c>
      <c r="C122" s="91">
        <v>1.7</v>
      </c>
      <c r="D122" s="92"/>
      <c r="E122" s="55" t="str">
        <f>IF((VLOOKUP(C122,Cases!B$1:C$65531,2,FALSE))=0,"",VLOOKUP(C122,Cases!B$1:C$65531,2,FALSE))</f>
        <v>Boot time</v>
      </c>
      <c r="F122" s="93"/>
      <c r="G122" s="94"/>
      <c r="H122" s="146"/>
    </row>
    <row r="123" spans="2:8" s="75" customFormat="1" ht="14.25">
      <c r="B123" s="96" t="str">
        <f>IF((VLOOKUP(C123,Cases!B$1:D$65531,3,FALSE))=0,"",VLOOKUP(C123,Cases!B$1:D$65531,3,FALSE))</f>
        <v>I</v>
      </c>
      <c r="C123" s="113" t="s">
        <v>67</v>
      </c>
      <c r="D123" s="98"/>
      <c r="E123" s="99" t="str">
        <f>IF((VLOOKUP(C123,Cases!B$1:C$65531,2,FALSE))=0,"",VLOOKUP(C123,Cases!B$1:C$65531,2,FALSE))</f>
        <v>check Boot time</v>
      </c>
      <c r="F123" s="63"/>
      <c r="G123" s="100"/>
      <c r="H123" s="101"/>
    </row>
    <row r="124" spans="2:8" s="75" customFormat="1" ht="14.25">
      <c r="B124" s="96"/>
      <c r="C124" s="113"/>
      <c r="D124" s="105">
        <v>1</v>
      </c>
      <c r="E124" s="63" t="s">
        <v>183</v>
      </c>
      <c r="F124" s="63"/>
      <c r="G124" s="100"/>
      <c r="H124" s="101"/>
    </row>
    <row r="125" spans="2:8" s="75" customFormat="1" ht="23.25">
      <c r="B125" s="96"/>
      <c r="C125" s="113"/>
      <c r="D125" s="105">
        <v>2</v>
      </c>
      <c r="E125" s="63" t="s">
        <v>184</v>
      </c>
      <c r="F125" s="63" t="s">
        <v>185</v>
      </c>
      <c r="G125" s="100"/>
      <c r="H125" s="101"/>
    </row>
    <row r="126" spans="2:8" s="75" customFormat="1" ht="23.25">
      <c r="B126" s="96"/>
      <c r="C126" s="148"/>
      <c r="D126" s="105">
        <v>3</v>
      </c>
      <c r="E126" s="63" t="s">
        <v>183</v>
      </c>
      <c r="F126" s="63" t="s">
        <v>186</v>
      </c>
      <c r="G126" s="149"/>
      <c r="H126" s="101"/>
    </row>
    <row r="127" spans="2:8" ht="14.25">
      <c r="B127" s="96" t="str">
        <f>IF((VLOOKUP(C127,Cases!B$1:D$65531,3,FALSE))=0,"",VLOOKUP(C127,Cases!B$1:D$65531,3,FALSE))</f>
        <v>I</v>
      </c>
      <c r="C127" s="148" t="s">
        <v>69</v>
      </c>
      <c r="D127" s="114"/>
      <c r="E127" s="115" t="str">
        <f>IF((VLOOKUP(C127,Cases!B$1:C$65531,2,FALSE))=0,"",VLOOKUP(C127,Cases!B$1:C$65531,2,FALSE))</f>
        <v>Set a big picture as wallpaper check Boot time</v>
      </c>
      <c r="F127" s="116"/>
      <c r="G127" s="150"/>
      <c r="H127" s="62"/>
    </row>
    <row r="128" spans="2:8" ht="14.25">
      <c r="B128" s="135"/>
      <c r="C128" s="113"/>
      <c r="D128" s="105">
        <v>1</v>
      </c>
      <c r="E128" s="63" t="s">
        <v>187</v>
      </c>
      <c r="F128" s="63"/>
      <c r="G128" s="104"/>
      <c r="H128" s="151"/>
    </row>
    <row r="129" spans="2:8" ht="14.25">
      <c r="B129" s="135"/>
      <c r="C129" s="113"/>
      <c r="D129" s="105">
        <v>2</v>
      </c>
      <c r="E129" s="63" t="s">
        <v>188</v>
      </c>
      <c r="F129" s="63"/>
      <c r="G129" s="104"/>
      <c r="H129" s="151"/>
    </row>
    <row r="130" spans="2:8" ht="14.25">
      <c r="B130" s="135"/>
      <c r="C130" s="113"/>
      <c r="D130" s="105">
        <v>3</v>
      </c>
      <c r="E130" s="116" t="s">
        <v>189</v>
      </c>
      <c r="F130" s="63"/>
      <c r="G130" s="104"/>
      <c r="H130" s="151"/>
    </row>
    <row r="131" spans="2:8" ht="14.25">
      <c r="B131" s="139">
        <f>IF((VLOOKUP(C131,Cases!B$1:D$65531,3,FALSE))=0,"",VLOOKUP(C131,Cases!B$1:D$65531,3,FALSE))</f>
      </c>
      <c r="C131" s="91">
        <v>1.8</v>
      </c>
      <c r="D131" s="92"/>
      <c r="E131" s="55" t="str">
        <f>IF((VLOOKUP(C131,Cases!B$1:C$65531,2,FALSE))=0,"",VLOOKUP(C131,Cases!B$1:C$65531,2,FALSE))</f>
        <v>PIN Verification </v>
      </c>
      <c r="F131" s="93"/>
      <c r="G131" s="94"/>
      <c r="H131" s="146"/>
    </row>
    <row r="132" spans="2:8" ht="14.25">
      <c r="B132" s="96" t="str">
        <f>IF((VLOOKUP(C132,Cases!B$1:D$65531,3,FALSE))=0,"",VLOOKUP(C132,Cases!B$1:D$65531,3,FALSE))</f>
        <v>III</v>
      </c>
      <c r="C132" s="148" t="s">
        <v>73</v>
      </c>
      <c r="D132" s="114"/>
      <c r="E132" s="115" t="str">
        <f>IF((VLOOKUP(C132,Cases!B$1:C$65531,2,FALSE))=0,"",VLOOKUP(C132,Cases!B$1:C$65531,2,FALSE))</f>
        <v>PIN Verification on Power on</v>
      </c>
      <c r="F132" s="116"/>
      <c r="G132" s="150"/>
      <c r="H132" s="152"/>
    </row>
    <row r="133" spans="2:8" ht="14.25">
      <c r="B133" s="98"/>
      <c r="C133" s="153"/>
      <c r="D133" s="105">
        <v>1</v>
      </c>
      <c r="E133" s="50" t="s">
        <v>190</v>
      </c>
      <c r="F133" s="63"/>
      <c r="G133" s="104"/>
      <c r="H133" s="62"/>
    </row>
    <row r="134" spans="2:8" s="154" customFormat="1" ht="14.25">
      <c r="B134" s="155"/>
      <c r="C134" s="156"/>
      <c r="D134" s="157">
        <v>2</v>
      </c>
      <c r="E134" s="50" t="s">
        <v>191</v>
      </c>
      <c r="F134" s="158" t="s">
        <v>192</v>
      </c>
      <c r="G134" s="159"/>
      <c r="H134" s="160"/>
    </row>
    <row r="135" spans="2:8" s="154" customFormat="1" ht="14.25">
      <c r="B135" s="155"/>
      <c r="C135" s="156"/>
      <c r="D135" s="157">
        <v>3</v>
      </c>
      <c r="E135" s="50" t="s">
        <v>193</v>
      </c>
      <c r="F135" s="158"/>
      <c r="G135" s="159"/>
      <c r="H135" s="160"/>
    </row>
    <row r="136" spans="2:8" s="154" customFormat="1" ht="26.25">
      <c r="B136" s="155"/>
      <c r="C136" s="156"/>
      <c r="D136" s="157">
        <v>4</v>
      </c>
      <c r="E136" s="50" t="s">
        <v>194</v>
      </c>
      <c r="F136" s="158" t="s">
        <v>195</v>
      </c>
      <c r="G136" s="159"/>
      <c r="H136" s="160"/>
    </row>
    <row r="137" spans="2:8" ht="14.25">
      <c r="B137" s="96" t="str">
        <f>IF((VLOOKUP(C137,Cases!B$1:D$65531,3,FALSE))=0,"",VLOOKUP(C137,Cases!B$1:D$65531,3,FALSE))</f>
        <v>III</v>
      </c>
      <c r="C137" s="148" t="s">
        <v>75</v>
      </c>
      <c r="D137" s="114"/>
      <c r="E137" s="115" t="str">
        <f>IF((VLOOKUP(C137,Cases!B$1:C$65531,2,FALSE))=0,"",VLOOKUP(C137,Cases!B$1:C$65531,2,FALSE))</f>
        <v>Wrong PIN Entry on Power on</v>
      </c>
      <c r="F137" s="63"/>
      <c r="G137" s="104"/>
      <c r="H137" s="62"/>
    </row>
    <row r="138" spans="2:8" s="154" customFormat="1" ht="14.25">
      <c r="B138" s="155"/>
      <c r="C138" s="156"/>
      <c r="D138" s="157">
        <v>1</v>
      </c>
      <c r="E138" s="50" t="s">
        <v>190</v>
      </c>
      <c r="F138" s="158"/>
      <c r="G138" s="159"/>
      <c r="H138" s="160"/>
    </row>
    <row r="139" spans="2:8" s="154" customFormat="1" ht="26.25">
      <c r="B139" s="155"/>
      <c r="C139" s="156"/>
      <c r="D139" s="157">
        <v>2</v>
      </c>
      <c r="E139" s="50" t="s">
        <v>196</v>
      </c>
      <c r="F139" s="158" t="s">
        <v>197</v>
      </c>
      <c r="G139" s="159"/>
      <c r="H139" s="160"/>
    </row>
    <row r="140" spans="2:8" s="154" customFormat="1" ht="26.25">
      <c r="B140" s="155"/>
      <c r="C140" s="156"/>
      <c r="D140" s="157">
        <v>3</v>
      </c>
      <c r="E140" s="50" t="s">
        <v>198</v>
      </c>
      <c r="F140" s="158" t="s">
        <v>199</v>
      </c>
      <c r="G140" s="159"/>
      <c r="H140" s="160"/>
    </row>
    <row r="141" spans="2:8" s="154" customFormat="1" ht="14.25">
      <c r="B141" s="155"/>
      <c r="C141" s="156"/>
      <c r="D141" s="157">
        <v>4</v>
      </c>
      <c r="E141" s="50" t="s">
        <v>200</v>
      </c>
      <c r="F141" s="158"/>
      <c r="G141" s="159"/>
      <c r="H141" s="160"/>
    </row>
    <row r="142" spans="2:8" s="154" customFormat="1" ht="14.25">
      <c r="B142" s="155"/>
      <c r="C142" s="156"/>
      <c r="D142" s="157">
        <v>5</v>
      </c>
      <c r="E142" s="50"/>
      <c r="F142" s="158"/>
      <c r="G142" s="159"/>
      <c r="H142" s="160"/>
    </row>
    <row r="143" spans="2:8" s="154" customFormat="1" ht="14.25">
      <c r="B143" s="161"/>
      <c r="C143" s="156"/>
      <c r="D143" s="157">
        <v>6</v>
      </c>
      <c r="E143" s="57"/>
      <c r="F143" s="158"/>
      <c r="G143" s="159"/>
      <c r="H143" s="160"/>
    </row>
    <row r="144" spans="2:8" s="154" customFormat="1" ht="14.25">
      <c r="B144" s="155"/>
      <c r="C144" s="156"/>
      <c r="D144" s="157">
        <v>7</v>
      </c>
      <c r="E144" s="50"/>
      <c r="F144" s="158"/>
      <c r="G144" s="159"/>
      <c r="H144" s="160"/>
    </row>
    <row r="145" spans="2:8" s="154" customFormat="1" ht="14.25">
      <c r="B145" s="161"/>
      <c r="C145" s="156"/>
      <c r="D145" s="157">
        <v>8</v>
      </c>
      <c r="E145" s="57"/>
      <c r="F145" s="158"/>
      <c r="G145" s="159"/>
      <c r="H145" s="160"/>
    </row>
    <row r="146" spans="2:8" s="154" customFormat="1" ht="14.25">
      <c r="B146" s="161"/>
      <c r="C146" s="156"/>
      <c r="D146" s="157">
        <v>9</v>
      </c>
      <c r="E146" s="57"/>
      <c r="F146" s="158"/>
      <c r="G146" s="159"/>
      <c r="H146" s="160"/>
    </row>
    <row r="147" spans="2:8" ht="14.25">
      <c r="B147" s="96" t="str">
        <f>IF((VLOOKUP(C147,Cases!B$1:D$65531,3,FALSE))=0,"",VLOOKUP(C147,Cases!B$1:D$65531,3,FALSE))</f>
        <v>II</v>
      </c>
      <c r="C147" s="148" t="s">
        <v>77</v>
      </c>
      <c r="D147" s="114"/>
      <c r="E147" s="115" t="str">
        <f>IF((VLOOKUP(C147,Cases!B$1:C$65531,2,FALSE))=0,"",VLOOKUP(C147,Cases!B$1:C$65531,2,FALSE))</f>
        <v>Blocked PIN SIM card</v>
      </c>
      <c r="F147" s="63"/>
      <c r="G147" s="104"/>
      <c r="H147" s="62"/>
    </row>
    <row r="148" spans="2:8" s="154" customFormat="1" ht="14.25">
      <c r="B148" s="155"/>
      <c r="C148" s="156"/>
      <c r="D148" s="157">
        <v>1</v>
      </c>
      <c r="E148" s="50" t="s">
        <v>201</v>
      </c>
      <c r="F148" s="158"/>
      <c r="G148" s="159"/>
      <c r="H148" s="160"/>
    </row>
    <row r="149" spans="2:8" s="154" customFormat="1" ht="14.25">
      <c r="B149" s="155"/>
      <c r="C149" s="156"/>
      <c r="D149" s="157">
        <v>2</v>
      </c>
      <c r="E149" s="50" t="s">
        <v>202</v>
      </c>
      <c r="F149" s="158"/>
      <c r="G149" s="159"/>
      <c r="H149" s="160"/>
    </row>
    <row r="150" spans="2:8" s="154" customFormat="1" ht="14.25">
      <c r="B150" s="155"/>
      <c r="C150" s="156"/>
      <c r="D150" s="157">
        <v>3</v>
      </c>
      <c r="E150" s="50" t="s">
        <v>203</v>
      </c>
      <c r="F150" s="158"/>
      <c r="G150" s="159"/>
      <c r="H150" s="160"/>
    </row>
    <row r="151" spans="2:8" s="154" customFormat="1" ht="14.25">
      <c r="B151" s="155"/>
      <c r="C151" s="156"/>
      <c r="D151" s="157">
        <v>4</v>
      </c>
      <c r="E151" s="50" t="s">
        <v>204</v>
      </c>
      <c r="F151" s="158"/>
      <c r="G151" s="159"/>
      <c r="H151" s="160"/>
    </row>
    <row r="152" spans="2:8" s="154" customFormat="1" ht="14.25">
      <c r="B152" s="155"/>
      <c r="C152" s="156"/>
      <c r="D152" s="157">
        <v>5</v>
      </c>
      <c r="E152" s="50" t="s">
        <v>205</v>
      </c>
      <c r="F152" s="158" t="s">
        <v>206</v>
      </c>
      <c r="G152" s="159"/>
      <c r="H152" s="160"/>
    </row>
    <row r="153" spans="2:8" s="154" customFormat="1" ht="14.25">
      <c r="B153" s="96" t="str">
        <f>IF((VLOOKUP(C153,Cases!B$1:D$65531,3,FALSE))=0,"",VLOOKUP(C153,Cases!B$1:D$65531,3,FALSE))</f>
        <v>I</v>
      </c>
      <c r="C153" s="148" t="s">
        <v>80</v>
      </c>
      <c r="D153" s="114"/>
      <c r="E153" s="115" t="str">
        <f>IF((VLOOKUP(C153,Cases!B$1:C$65531,2,FALSE))=0,"",VLOOKUP(C153,Cases!B$1:C$65531,2,FALSE))</f>
        <v>Try to input "#","+"</v>
      </c>
      <c r="F153" s="63"/>
      <c r="G153" s="159"/>
      <c r="H153" s="162"/>
    </row>
    <row r="154" spans="2:8" s="154" customFormat="1" ht="14.25">
      <c r="B154" s="155"/>
      <c r="C154" s="156"/>
      <c r="D154" s="157">
        <v>1</v>
      </c>
      <c r="E154" s="50" t="s">
        <v>201</v>
      </c>
      <c r="F154" s="158"/>
      <c r="G154" s="159"/>
      <c r="H154" s="162"/>
    </row>
    <row r="155" spans="2:8" s="154" customFormat="1" ht="14.25">
      <c r="B155" s="155"/>
      <c r="C155" s="156"/>
      <c r="D155" s="157">
        <v>2</v>
      </c>
      <c r="E155" s="50" t="s">
        <v>202</v>
      </c>
      <c r="F155" s="158"/>
      <c r="G155" s="159"/>
      <c r="H155" s="162"/>
    </row>
    <row r="156" spans="2:8" s="154" customFormat="1" ht="14.25">
      <c r="B156" s="155"/>
      <c r="C156" s="156"/>
      <c r="D156" s="157">
        <v>3</v>
      </c>
      <c r="E156" s="50" t="s">
        <v>203</v>
      </c>
      <c r="F156" s="158"/>
      <c r="G156" s="159"/>
      <c r="H156" s="162"/>
    </row>
    <row r="157" spans="2:8" s="154" customFormat="1" ht="14.25">
      <c r="B157" s="155"/>
      <c r="C157" s="156"/>
      <c r="D157" s="157">
        <v>4</v>
      </c>
      <c r="E157" s="50" t="s">
        <v>204</v>
      </c>
      <c r="F157" s="158"/>
      <c r="G157" s="159"/>
      <c r="H157" s="162"/>
    </row>
    <row r="158" spans="2:8" s="154" customFormat="1" ht="14.25">
      <c r="B158" s="155"/>
      <c r="C158" s="156"/>
      <c r="D158" s="157">
        <v>5</v>
      </c>
      <c r="E158" s="50" t="s">
        <v>205</v>
      </c>
      <c r="F158" s="158" t="s">
        <v>206</v>
      </c>
      <c r="G158" s="159"/>
      <c r="H158" s="162"/>
    </row>
    <row r="159" spans="2:8" ht="14.25">
      <c r="B159" s="96" t="str">
        <f>IF((VLOOKUP(C159,Cases!B$1:D$65531,3,FALSE))=0,"",VLOOKUP(C159,Cases!B$1:D$65531,3,FALSE))</f>
        <v>I</v>
      </c>
      <c r="C159" s="148" t="s">
        <v>82</v>
      </c>
      <c r="D159" s="114"/>
      <c r="E159" s="115" t="str">
        <f>IF((VLOOKUP(C159,Cases!B$1:C$65531,2,FALSE))=0,"",VLOOKUP(C159,Cases!B$1:C$65531,2,FALSE))</f>
        <v>Power on with PIN blocked card and enabled</v>
      </c>
      <c r="F159" s="143"/>
      <c r="G159" s="163"/>
      <c r="H159" s="164"/>
    </row>
    <row r="160" spans="2:8" s="154" customFormat="1" ht="14.25">
      <c r="B160" s="155"/>
      <c r="C160" s="156"/>
      <c r="D160" s="157">
        <v>1</v>
      </c>
      <c r="E160" s="50" t="s">
        <v>207</v>
      </c>
      <c r="F160" s="158"/>
      <c r="G160" s="159"/>
      <c r="H160" s="160"/>
    </row>
    <row r="161" spans="2:8" s="154" customFormat="1" ht="14.25">
      <c r="B161" s="155"/>
      <c r="C161" s="156"/>
      <c r="D161" s="157">
        <v>2</v>
      </c>
      <c r="E161" s="50" t="s">
        <v>208</v>
      </c>
      <c r="F161" s="158"/>
      <c r="G161" s="159"/>
      <c r="H161" s="160"/>
    </row>
    <row r="162" spans="2:8" s="154" customFormat="1" ht="14.25">
      <c r="B162" s="155"/>
      <c r="C162" s="156"/>
      <c r="D162" s="157">
        <v>3</v>
      </c>
      <c r="E162" s="50" t="s">
        <v>209</v>
      </c>
      <c r="F162" s="158"/>
      <c r="G162" s="159"/>
      <c r="H162" s="160"/>
    </row>
    <row r="163" spans="2:8" s="154" customFormat="1" ht="14.25">
      <c r="B163" s="155"/>
      <c r="C163" s="156"/>
      <c r="D163" s="157">
        <v>4</v>
      </c>
      <c r="E163" s="50" t="s">
        <v>210</v>
      </c>
      <c r="F163" s="158"/>
      <c r="G163" s="159"/>
      <c r="H163" s="160"/>
    </row>
    <row r="164" spans="2:8" s="154" customFormat="1" ht="14.25">
      <c r="B164" s="155"/>
      <c r="C164" s="156"/>
      <c r="D164" s="157">
        <v>5</v>
      </c>
      <c r="E164" s="50" t="s">
        <v>211</v>
      </c>
      <c r="F164" s="158" t="s">
        <v>212</v>
      </c>
      <c r="G164" s="159"/>
      <c r="H164" s="160"/>
    </row>
    <row r="165" spans="2:8" s="154" customFormat="1" ht="14.25">
      <c r="B165" s="155"/>
      <c r="C165" s="156"/>
      <c r="D165" s="157">
        <v>6</v>
      </c>
      <c r="E165" s="50" t="s">
        <v>213</v>
      </c>
      <c r="F165" s="158"/>
      <c r="G165" s="159"/>
      <c r="H165" s="160"/>
    </row>
    <row r="166" spans="2:8" s="154" customFormat="1" ht="14.25">
      <c r="B166" s="155"/>
      <c r="C166" s="156"/>
      <c r="D166" s="157">
        <v>7</v>
      </c>
      <c r="E166" s="50" t="s">
        <v>214</v>
      </c>
      <c r="F166" s="158"/>
      <c r="G166" s="159"/>
      <c r="H166" s="160"/>
    </row>
    <row r="167" spans="2:8" s="154" customFormat="1" ht="14.25">
      <c r="B167" s="155"/>
      <c r="C167" s="156"/>
      <c r="D167" s="157">
        <v>8</v>
      </c>
      <c r="E167" s="50" t="s">
        <v>215</v>
      </c>
      <c r="F167" s="158"/>
      <c r="G167" s="159"/>
      <c r="H167" s="160"/>
    </row>
    <row r="168" spans="2:8" s="154" customFormat="1" ht="14.25">
      <c r="B168" s="155"/>
      <c r="C168" s="156"/>
      <c r="D168" s="157">
        <v>9</v>
      </c>
      <c r="E168" s="50" t="s">
        <v>216</v>
      </c>
      <c r="F168" s="50" t="s">
        <v>217</v>
      </c>
      <c r="G168" s="159"/>
      <c r="H168" s="160"/>
    </row>
    <row r="169" spans="2:8" ht="14.25">
      <c r="B169" s="96" t="str">
        <f>IF((VLOOKUP(C169,Cases!B$1:D$65531,3,FALSE))=0,"",VLOOKUP(C169,Cases!B$1:D$65531,3,FALSE))</f>
        <v>I</v>
      </c>
      <c r="C169" s="148" t="s">
        <v>84</v>
      </c>
      <c r="D169" s="114"/>
      <c r="E169" s="115" t="str">
        <f>IF((VLOOKUP(C169,Cases!B$1:C$65531,2,FALSE))=0,"",VLOOKUP(C169,Cases!B$1:C$65531,2,FALSE))</f>
        <v>Power on with PIN blocked card and disabled</v>
      </c>
      <c r="F169" s="63"/>
      <c r="G169" s="104"/>
      <c r="H169" s="62"/>
    </row>
    <row r="170" spans="2:8" s="154" customFormat="1" ht="14.25">
      <c r="B170" s="155"/>
      <c r="C170" s="156"/>
      <c r="D170" s="157">
        <v>1</v>
      </c>
      <c r="E170" s="50" t="s">
        <v>218</v>
      </c>
      <c r="F170" s="158"/>
      <c r="G170" s="159"/>
      <c r="H170" s="160"/>
    </row>
    <row r="171" spans="2:8" s="154" customFormat="1" ht="14.25">
      <c r="B171" s="155"/>
      <c r="C171" s="156"/>
      <c r="D171" s="157">
        <v>2</v>
      </c>
      <c r="E171" s="50" t="s">
        <v>219</v>
      </c>
      <c r="F171" s="158"/>
      <c r="G171" s="159"/>
      <c r="H171" s="160"/>
    </row>
    <row r="172" spans="2:8" s="154" customFormat="1" ht="14.25">
      <c r="B172" s="155"/>
      <c r="C172" s="156"/>
      <c r="D172" s="157">
        <v>3</v>
      </c>
      <c r="E172" s="50" t="s">
        <v>209</v>
      </c>
      <c r="F172" s="158"/>
      <c r="G172" s="159"/>
      <c r="H172" s="160"/>
    </row>
    <row r="173" spans="2:8" s="154" customFormat="1" ht="14.25">
      <c r="B173" s="155"/>
      <c r="C173" s="156"/>
      <c r="D173" s="157">
        <v>4</v>
      </c>
      <c r="E173" s="50" t="s">
        <v>210</v>
      </c>
      <c r="F173" s="158" t="s">
        <v>220</v>
      </c>
      <c r="G173" s="159"/>
      <c r="H173" s="160"/>
    </row>
    <row r="174" spans="2:8" s="154" customFormat="1" ht="14.25">
      <c r="B174" s="155"/>
      <c r="C174" s="156"/>
      <c r="D174" s="157">
        <v>5</v>
      </c>
      <c r="E174" s="50" t="s">
        <v>211</v>
      </c>
      <c r="F174" s="158" t="s">
        <v>212</v>
      </c>
      <c r="G174" s="159"/>
      <c r="H174" s="160"/>
    </row>
    <row r="175" spans="2:8" s="154" customFormat="1" ht="14.25">
      <c r="B175" s="155"/>
      <c r="C175" s="156"/>
      <c r="D175" s="157">
        <v>6</v>
      </c>
      <c r="E175" s="50" t="s">
        <v>213</v>
      </c>
      <c r="F175" s="158"/>
      <c r="G175" s="159"/>
      <c r="H175" s="160"/>
    </row>
    <row r="176" spans="2:8" s="154" customFormat="1" ht="14.25">
      <c r="B176" s="155"/>
      <c r="C176" s="156"/>
      <c r="D176" s="157">
        <v>7</v>
      </c>
      <c r="E176" s="50" t="s">
        <v>214</v>
      </c>
      <c r="F176" s="158"/>
      <c r="G176" s="159"/>
      <c r="H176" s="160"/>
    </row>
    <row r="177" spans="2:8" s="154" customFormat="1" ht="14.25">
      <c r="B177" s="155"/>
      <c r="C177" s="156"/>
      <c r="D177" s="157">
        <v>8</v>
      </c>
      <c r="E177" s="50" t="s">
        <v>221</v>
      </c>
      <c r="F177" s="158"/>
      <c r="G177" s="159"/>
      <c r="H177" s="160"/>
    </row>
    <row r="178" spans="2:8" s="154" customFormat="1" ht="14.25">
      <c r="B178" s="50"/>
      <c r="C178" s="165"/>
      <c r="D178" s="157">
        <v>9</v>
      </c>
      <c r="E178" s="50" t="s">
        <v>216</v>
      </c>
      <c r="F178" s="50" t="s">
        <v>222</v>
      </c>
      <c r="G178" s="159"/>
      <c r="H178" s="162"/>
    </row>
    <row r="179" spans="2:8" s="154" customFormat="1" ht="14.25">
      <c r="B179" s="96" t="str">
        <f>IF((VLOOKUP(C179,Cases!B$1:D$65531,3,FALSE))=0,"",VLOOKUP(C179,Cases!B$1:D$65531,3,FALSE))</f>
        <v>I</v>
      </c>
      <c r="C179" s="148" t="s">
        <v>86</v>
      </c>
      <c r="D179" s="114"/>
      <c r="E179" s="115" t="str">
        <f>IF((VLOOKUP(C179,Cases!B$1:C$65531,2,FALSE))=0,"",VLOOKUP(C179,Cases!B$1:C$65531,2,FALSE))</f>
        <v>Press Volume key Up/Down</v>
      </c>
      <c r="F179" s="50"/>
      <c r="G179" s="159"/>
      <c r="H179" s="162"/>
    </row>
    <row r="180" spans="2:8" s="154" customFormat="1" ht="14.25">
      <c r="B180" s="98"/>
      <c r="C180" s="113"/>
      <c r="D180" s="105">
        <v>1</v>
      </c>
      <c r="E180" s="99"/>
      <c r="F180" s="50"/>
      <c r="G180" s="159"/>
      <c r="H180" s="162"/>
    </row>
    <row r="181" spans="2:8" s="154" customFormat="1" ht="14.25">
      <c r="B181" s="98"/>
      <c r="C181" s="113"/>
      <c r="D181" s="105">
        <v>2</v>
      </c>
      <c r="E181" s="99"/>
      <c r="F181" s="50"/>
      <c r="G181" s="159"/>
      <c r="H181" s="162"/>
    </row>
    <row r="182" spans="2:8" s="154" customFormat="1" ht="14.25">
      <c r="B182" s="98"/>
      <c r="C182" s="113"/>
      <c r="D182" s="105">
        <v>3</v>
      </c>
      <c r="E182" s="99"/>
      <c r="F182" s="50"/>
      <c r="G182" s="159"/>
      <c r="H182" s="162"/>
    </row>
    <row r="183" spans="2:8" s="154" customFormat="1" ht="14.25">
      <c r="B183" s="98"/>
      <c r="C183" s="113"/>
      <c r="D183" s="105">
        <v>4</v>
      </c>
      <c r="E183" s="99"/>
      <c r="F183" s="50"/>
      <c r="G183" s="159"/>
      <c r="H183" s="162"/>
    </row>
    <row r="184" spans="2:8" s="154" customFormat="1" ht="14.25">
      <c r="B184" s="96" t="str">
        <f>IF((VLOOKUP(C184,Cases!B$1:D$65531,3,FALSE))=0,"",VLOOKUP(C184,Cases!B$1:D$65531,3,FALSE))</f>
        <v>I</v>
      </c>
      <c r="C184" s="148" t="s">
        <v>88</v>
      </c>
      <c r="D184" s="114"/>
      <c r="E184" s="115" t="str">
        <f>IF((VLOOKUP(C184,Cases!B$1:C$65531,2,FALSE))=0,"",VLOOKUP(C184,Cases!B$1:C$65531,2,FALSE))</f>
        <v>Press Power key</v>
      </c>
      <c r="F184" s="50"/>
      <c r="G184" s="159"/>
      <c r="H184" s="162"/>
    </row>
    <row r="185" spans="2:8" ht="14.25">
      <c r="B185" s="139">
        <f>IF((VLOOKUP(C185,Cases!B$1:D$65531,3,FALSE))=0,"",VLOOKUP(C185,Cases!B$1:D$65531,3,FALSE))</f>
      </c>
      <c r="C185" s="91">
        <v>1.9</v>
      </c>
      <c r="D185" s="92"/>
      <c r="E185" s="55" t="str">
        <f>IF((VLOOKUP(C185,Cases!B$1:C$65531,2,FALSE))=0,"",VLOOKUP(C185,Cases!B$1:C$65531,2,FALSE))</f>
        <v>Stress test</v>
      </c>
      <c r="F185" s="93"/>
      <c r="G185" s="94"/>
      <c r="H185" s="146"/>
    </row>
    <row r="186" spans="2:8" ht="14.25">
      <c r="B186" s="106" t="str">
        <f>IF((VLOOKUP(C186,Cases!B$1:D$65531,3,FALSE))=0,"",VLOOKUP(C186,Cases!B$1:D$65531,3,FALSE))</f>
        <v>II</v>
      </c>
      <c r="C186" s="107" t="s">
        <v>93</v>
      </c>
      <c r="D186" s="108"/>
      <c r="E186" s="109" t="str">
        <f>IF((VLOOKUP(C186,Cases!B$1:C$65531,2,FALSE))=0,"",VLOOKUP(C186,Cases!B$1:C$65531,2,FALSE))</f>
        <v>Repeat test when the memory is normal / nearly  full</v>
      </c>
      <c r="F186" s="110"/>
      <c r="G186" s="166"/>
      <c r="H186" s="167"/>
    </row>
    <row r="187" spans="2:8" s="75" customFormat="1" ht="14.25">
      <c r="B187" s="96" t="str">
        <f>IF((VLOOKUP(C187,Cases!B$1:D$65531,3,FALSE))=0,"",VLOOKUP(C187,Cases!B$1:D$65531,3,FALSE))</f>
        <v>III</v>
      </c>
      <c r="C187" s="113" t="s">
        <v>95</v>
      </c>
      <c r="D187" s="98"/>
      <c r="E187" s="99" t="str">
        <f>IF((VLOOKUP(C187,Cases!B$1:C$65531,2,FALSE))=0,"",VLOOKUP(C187,Cases!B$1:C$65531,2,FALSE))</f>
        <v>Device power on/off </v>
      </c>
      <c r="F187" s="63"/>
      <c r="G187" s="100"/>
      <c r="H187" s="101"/>
    </row>
    <row r="188" spans="2:8" s="75" customFormat="1" ht="14.25">
      <c r="B188" s="96"/>
      <c r="C188" s="113"/>
      <c r="D188" s="168">
        <v>1</v>
      </c>
      <c r="E188" s="57" t="s">
        <v>223</v>
      </c>
      <c r="F188" s="63"/>
      <c r="G188" s="100"/>
      <c r="H188" s="101"/>
    </row>
    <row r="189" spans="2:8" s="75" customFormat="1" ht="14.25">
      <c r="B189" s="96"/>
      <c r="C189" s="113"/>
      <c r="D189" s="168">
        <v>2</v>
      </c>
      <c r="E189" s="57" t="s">
        <v>224</v>
      </c>
      <c r="F189" s="63"/>
      <c r="G189" s="100"/>
      <c r="H189" s="101"/>
    </row>
    <row r="190" spans="2:8" s="75" customFormat="1" ht="14.25">
      <c r="B190" s="96"/>
      <c r="C190" s="113"/>
      <c r="D190" s="168">
        <v>3</v>
      </c>
      <c r="E190" s="57" t="s">
        <v>225</v>
      </c>
      <c r="F190" s="63"/>
      <c r="G190" s="100"/>
      <c r="H190" s="101"/>
    </row>
    <row r="191" spans="2:8" s="75" customFormat="1" ht="14.25">
      <c r="B191" s="96"/>
      <c r="C191" s="113"/>
      <c r="D191" s="168">
        <v>4</v>
      </c>
      <c r="E191" s="57" t="s">
        <v>226</v>
      </c>
      <c r="F191" s="63"/>
      <c r="G191" s="100"/>
      <c r="H191" s="101"/>
    </row>
    <row r="192" spans="2:8" s="75" customFormat="1" ht="14.25">
      <c r="B192" s="96"/>
      <c r="C192" s="113"/>
      <c r="D192" s="168">
        <v>5</v>
      </c>
      <c r="E192" s="57" t="s">
        <v>227</v>
      </c>
      <c r="F192" s="63"/>
      <c r="G192" s="100"/>
      <c r="H192" s="101"/>
    </row>
    <row r="193" spans="2:8" ht="14.25">
      <c r="B193" s="96" t="str">
        <f>IF((VLOOKUP(C193,Cases!B$1:D$65531,3,FALSE))=0,"",VLOOKUP(C193,Cases!B$1:D$65531,3,FALSE))</f>
        <v>III</v>
      </c>
      <c r="C193" s="113" t="s">
        <v>97</v>
      </c>
      <c r="D193" s="98"/>
      <c r="E193" s="99" t="str">
        <f>IF((VLOOKUP(C193,Cases!B$1:C$65531,2,FALSE))=0,"",VLOOKUP(C193,Cases!B$1:C$65531,2,FALSE))</f>
        <v>Device power on/off after change wallpaper</v>
      </c>
      <c r="F193" s="63"/>
      <c r="G193" s="104"/>
      <c r="H193" s="169"/>
    </row>
    <row r="194" spans="2:8" ht="14.25">
      <c r="B194" s="96"/>
      <c r="C194" s="113"/>
      <c r="D194" s="168">
        <v>1</v>
      </c>
      <c r="E194" s="57" t="s">
        <v>223</v>
      </c>
      <c r="F194" s="63"/>
      <c r="G194" s="104"/>
      <c r="H194" s="169"/>
    </row>
    <row r="195" spans="2:8" ht="14.25">
      <c r="B195" s="96"/>
      <c r="C195" s="113"/>
      <c r="D195" s="168">
        <v>2</v>
      </c>
      <c r="E195" s="57" t="s">
        <v>228</v>
      </c>
      <c r="F195" s="63"/>
      <c r="G195" s="104"/>
      <c r="H195" s="169"/>
    </row>
    <row r="196" spans="2:8" ht="14.25">
      <c r="B196" s="96"/>
      <c r="C196" s="113"/>
      <c r="D196" s="168">
        <v>3</v>
      </c>
      <c r="E196" s="57" t="s">
        <v>224</v>
      </c>
      <c r="F196" s="63"/>
      <c r="G196" s="104"/>
      <c r="H196" s="169"/>
    </row>
    <row r="197" spans="2:8" ht="14.25">
      <c r="B197" s="96"/>
      <c r="C197" s="113"/>
      <c r="D197" s="168">
        <v>4</v>
      </c>
      <c r="E197" s="57" t="s">
        <v>229</v>
      </c>
      <c r="F197" s="63"/>
      <c r="G197" s="104"/>
      <c r="H197" s="169"/>
    </row>
    <row r="198" spans="2:8" ht="14.25">
      <c r="B198" s="96"/>
      <c r="C198" s="113"/>
      <c r="D198" s="168">
        <v>5</v>
      </c>
      <c r="E198" s="57" t="s">
        <v>230</v>
      </c>
      <c r="F198" s="63"/>
      <c r="G198" s="104"/>
      <c r="H198" s="169"/>
    </row>
    <row r="199" spans="2:8" ht="14.25">
      <c r="B199" s="96"/>
      <c r="C199" s="113"/>
      <c r="D199" s="168">
        <v>6</v>
      </c>
      <c r="E199" s="57" t="s">
        <v>231</v>
      </c>
      <c r="F199" s="63"/>
      <c r="G199" s="104"/>
      <c r="H199" s="169"/>
    </row>
    <row r="200" spans="2:12" s="170" customFormat="1" ht="14.25">
      <c r="B200" s="96"/>
      <c r="C200" s="113"/>
      <c r="D200" s="168">
        <v>7</v>
      </c>
      <c r="E200" s="57" t="s">
        <v>227</v>
      </c>
      <c r="F200" s="63"/>
      <c r="G200" s="105"/>
      <c r="H200" s="171"/>
      <c r="I200" s="72"/>
      <c r="J200" s="72"/>
      <c r="K200" s="72"/>
      <c r="L200" s="72"/>
    </row>
    <row r="201" spans="2:12" s="170" customFormat="1" ht="14.25">
      <c r="B201" s="96" t="str">
        <f>IF((VLOOKUP(C201,Cases!B$1:D$65531,3,FALSE))=0,"",VLOOKUP(C201,Cases!B$1:D$65531,3,FALSE))</f>
        <v>III</v>
      </c>
      <c r="C201" s="113" t="s">
        <v>99</v>
      </c>
      <c r="D201" s="98"/>
      <c r="E201" s="99" t="str">
        <f>IF((VLOOKUP(C201,Cases!B$1:C$65531,2,FALSE))=0,"",VLOOKUP(C201,Cases!B$1:C$65531,2,FALSE))</f>
        <v>Disconnect a call by end key</v>
      </c>
      <c r="F201" s="63"/>
      <c r="G201" s="105"/>
      <c r="H201" s="171"/>
      <c r="I201" s="72"/>
      <c r="J201" s="72"/>
      <c r="K201" s="72"/>
      <c r="L201" s="72"/>
    </row>
    <row r="202" spans="2:12" s="170" customFormat="1" ht="14.25">
      <c r="B202" s="96"/>
      <c r="C202" s="113"/>
      <c r="D202" s="168">
        <v>1</v>
      </c>
      <c r="E202" s="41" t="s">
        <v>232</v>
      </c>
      <c r="F202" s="63"/>
      <c r="G202" s="105"/>
      <c r="H202" s="171"/>
      <c r="I202" s="72"/>
      <c r="J202" s="72"/>
      <c r="K202" s="72"/>
      <c r="L202" s="72"/>
    </row>
    <row r="203" spans="2:12" s="170" customFormat="1" ht="14.25">
      <c r="B203" s="96"/>
      <c r="C203" s="113"/>
      <c r="D203" s="168">
        <v>2</v>
      </c>
      <c r="E203" s="41" t="s">
        <v>233</v>
      </c>
      <c r="F203" s="63"/>
      <c r="G203" s="105"/>
      <c r="H203" s="171"/>
      <c r="I203" s="72"/>
      <c r="J203" s="72"/>
      <c r="K203" s="72"/>
      <c r="L203" s="72"/>
    </row>
    <row r="204" spans="2:12" s="170" customFormat="1" ht="14.25">
      <c r="B204" s="96"/>
      <c r="C204" s="113"/>
      <c r="D204" s="168">
        <v>3</v>
      </c>
      <c r="E204" s="41" t="s">
        <v>234</v>
      </c>
      <c r="F204" s="63"/>
      <c r="G204" s="105"/>
      <c r="H204" s="171"/>
      <c r="I204" s="72"/>
      <c r="J204" s="72"/>
      <c r="K204" s="72"/>
      <c r="L204" s="72"/>
    </row>
    <row r="205" spans="2:12" s="170" customFormat="1" ht="14.25">
      <c r="B205" s="96"/>
      <c r="C205" s="113"/>
      <c r="D205" s="168">
        <v>4</v>
      </c>
      <c r="E205" s="57" t="s">
        <v>227</v>
      </c>
      <c r="F205" s="63"/>
      <c r="G205" s="105"/>
      <c r="H205" s="171"/>
      <c r="I205" s="72"/>
      <c r="J205" s="72"/>
      <c r="K205" s="72"/>
      <c r="L205" s="72"/>
    </row>
    <row r="206" spans="2:12" s="170" customFormat="1" ht="14.25">
      <c r="B206" s="96" t="str">
        <f>IF((VLOOKUP(C206,Cases!B$1:D$65531,3,FALSE))=0,"",VLOOKUP(C206,Cases!B$1:D$65531,3,FALSE))</f>
        <v>III</v>
      </c>
      <c r="C206" s="113" t="s">
        <v>101</v>
      </c>
      <c r="D206" s="98"/>
      <c r="E206" s="99" t="str">
        <f>IF((VLOOKUP(C206,Cases!B$1:C$65531,2,FALSE))=0,"",VLOOKUP(C206,Cases!B$1:C$65531,2,FALSE))</f>
        <v>Try to call from People list / InputOut list</v>
      </c>
      <c r="F206" s="172"/>
      <c r="G206" s="105"/>
      <c r="H206" s="171"/>
      <c r="I206" s="72"/>
      <c r="J206" s="72"/>
      <c r="K206" s="72"/>
      <c r="L206" s="72"/>
    </row>
    <row r="207" spans="2:12" s="170" customFormat="1" ht="14.25">
      <c r="B207" s="96"/>
      <c r="C207" s="113"/>
      <c r="D207" s="168">
        <v>1</v>
      </c>
      <c r="E207" s="57" t="s">
        <v>223</v>
      </c>
      <c r="F207" s="172"/>
      <c r="G207" s="105"/>
      <c r="H207" s="171"/>
      <c r="I207" s="72"/>
      <c r="J207" s="72"/>
      <c r="K207" s="72"/>
      <c r="L207" s="72"/>
    </row>
    <row r="208" spans="2:12" s="170" customFormat="1" ht="14.25">
      <c r="B208" s="96"/>
      <c r="C208" s="113"/>
      <c r="D208" s="168">
        <v>2</v>
      </c>
      <c r="E208" s="57" t="s">
        <v>235</v>
      </c>
      <c r="F208" s="172"/>
      <c r="G208" s="105"/>
      <c r="H208" s="171"/>
      <c r="I208" s="72"/>
      <c r="J208" s="72"/>
      <c r="K208" s="72"/>
      <c r="L208" s="72"/>
    </row>
    <row r="209" spans="2:12" s="170" customFormat="1" ht="14.25">
      <c r="B209" s="96"/>
      <c r="C209" s="113"/>
      <c r="D209" s="168">
        <v>3</v>
      </c>
      <c r="E209" s="57" t="s">
        <v>236</v>
      </c>
      <c r="F209" s="172"/>
      <c r="G209" s="105"/>
      <c r="H209" s="171"/>
      <c r="I209" s="72"/>
      <c r="J209" s="72"/>
      <c r="K209" s="72"/>
      <c r="L209" s="72"/>
    </row>
    <row r="210" spans="2:12" s="170" customFormat="1" ht="14.25">
      <c r="B210" s="96"/>
      <c r="C210" s="113"/>
      <c r="D210" s="168">
        <v>4</v>
      </c>
      <c r="E210" s="57" t="s">
        <v>237</v>
      </c>
      <c r="F210" s="172"/>
      <c r="G210" s="105"/>
      <c r="H210" s="171"/>
      <c r="I210" s="72"/>
      <c r="J210" s="72"/>
      <c r="K210" s="72"/>
      <c r="L210" s="72"/>
    </row>
    <row r="211" spans="2:12" s="170" customFormat="1" ht="14.25">
      <c r="B211" s="96"/>
      <c r="C211" s="113"/>
      <c r="D211" s="168">
        <v>5</v>
      </c>
      <c r="E211" s="57" t="s">
        <v>227</v>
      </c>
      <c r="F211" s="172"/>
      <c r="G211" s="105"/>
      <c r="H211" s="171"/>
      <c r="I211" s="72"/>
      <c r="J211" s="72"/>
      <c r="K211" s="72"/>
      <c r="L211" s="72"/>
    </row>
    <row r="212" spans="2:12" s="170" customFormat="1" ht="14.25">
      <c r="B212" s="139">
        <f>IF((VLOOKUP(C212,Cases!B$1:D$65531,3,FALSE))=0,"",VLOOKUP(C212,Cases!B$1:D$65531,3,FALSE))</f>
      </c>
      <c r="C212" s="173">
        <v>1.1</v>
      </c>
      <c r="D212" s="92"/>
      <c r="E212" s="55" t="str">
        <f>IF((VLOOKUP(C212,Cases!B$1:C$65531,2,FALSE))=0,"",VLOOKUP(C212,Cases!B$1:C$65531,2,FALSE))</f>
        <v>Talk Time / Standby Time</v>
      </c>
      <c r="F212" s="93"/>
      <c r="G212" s="94"/>
      <c r="H212" s="146"/>
      <c r="I212" s="72"/>
      <c r="J212" s="72"/>
      <c r="K212" s="72"/>
      <c r="L212" s="72"/>
    </row>
    <row r="213" spans="2:12" s="170" customFormat="1" ht="14.25">
      <c r="B213" s="96" t="str">
        <f>IF((VLOOKUP(C213,Cases!B$1:D$65531,3,FALSE))=0,"",VLOOKUP(C213,Cases!B$1:D$65531,3,FALSE))</f>
        <v>I</v>
      </c>
      <c r="C213" s="113" t="s">
        <v>104</v>
      </c>
      <c r="D213" s="98"/>
      <c r="E213" s="99" t="str">
        <f>IF((VLOOKUP(C213,Cases!B$1:C$65531,2,FALSE))=0,"",VLOOKUP(C213,Cases!B$1:C$65531,2,FALSE))</f>
        <v>Press Volume key Up/Down</v>
      </c>
      <c r="F213" s="172"/>
      <c r="G213" s="105"/>
      <c r="H213" s="171"/>
      <c r="I213" s="72"/>
      <c r="J213" s="72"/>
      <c r="K213" s="72"/>
      <c r="L213" s="72"/>
    </row>
    <row r="214" spans="2:12" s="170" customFormat="1" ht="14.25">
      <c r="B214" s="96"/>
      <c r="C214" s="113"/>
      <c r="D214" s="105">
        <v>1</v>
      </c>
      <c r="E214" s="63" t="s">
        <v>238</v>
      </c>
      <c r="F214" s="172"/>
      <c r="G214" s="105"/>
      <c r="H214" s="171"/>
      <c r="I214" s="72"/>
      <c r="J214" s="72"/>
      <c r="K214" s="72"/>
      <c r="L214" s="72"/>
    </row>
    <row r="215" spans="2:12" s="170" customFormat="1" ht="14.25">
      <c r="B215" s="96"/>
      <c r="C215" s="113"/>
      <c r="D215" s="105">
        <v>2</v>
      </c>
      <c r="E215" s="63" t="s">
        <v>239</v>
      </c>
      <c r="F215" s="172"/>
      <c r="G215" s="105"/>
      <c r="H215" s="171"/>
      <c r="I215" s="72"/>
      <c r="J215" s="72"/>
      <c r="K215" s="72"/>
      <c r="L215" s="72"/>
    </row>
    <row r="216" spans="2:12" s="170" customFormat="1" ht="14.25">
      <c r="B216" s="96"/>
      <c r="C216" s="113"/>
      <c r="D216" s="105">
        <v>3</v>
      </c>
      <c r="E216" s="63" t="s">
        <v>240</v>
      </c>
      <c r="F216" s="172"/>
      <c r="G216" s="105"/>
      <c r="H216" s="171"/>
      <c r="I216" s="72"/>
      <c r="J216" s="72"/>
      <c r="K216" s="72"/>
      <c r="L216" s="72"/>
    </row>
    <row r="217" spans="2:12" s="170" customFormat="1" ht="14.25">
      <c r="B217" s="139">
        <f>IF((VLOOKUP(C217,Cases!B$1:D$65531,3,FALSE))=0,"",VLOOKUP(C217,Cases!B$1:D$65531,3,FALSE))</f>
      </c>
      <c r="C217" s="173">
        <v>1.11</v>
      </c>
      <c r="D217" s="92"/>
      <c r="E217" s="55" t="str">
        <f>IF((VLOOKUP(C217,Cases!B$1:C$65531,2,FALSE))=0,"",VLOOKUP(C217,Cases!B$1:C$65531,2,FALSE))</f>
        <v>Emergency call</v>
      </c>
      <c r="F217" s="93"/>
      <c r="G217" s="94"/>
      <c r="H217" s="146"/>
      <c r="I217" s="72"/>
      <c r="J217" s="72"/>
      <c r="K217" s="72"/>
      <c r="L217" s="72"/>
    </row>
    <row r="218" spans="2:12" s="170" customFormat="1" ht="14.25">
      <c r="B218" s="96" t="str">
        <f>IF((VLOOKUP(C218,Cases!B$1:D$65531,3,FALSE))=0,"",VLOOKUP(C218,Cases!B$1:D$65531,3,FALSE))</f>
        <v>II</v>
      </c>
      <c r="C218" s="113" t="s">
        <v>106</v>
      </c>
      <c r="D218" s="98"/>
      <c r="E218" s="99" t="str">
        <f>IF((VLOOKUP(C218,Cases!B$1:C$65531,2,FALSE))=0,"",VLOOKUP(C218,Cases!B$1:C$65531,2,FALSE))</f>
        <v>With SIM</v>
      </c>
      <c r="F218" s="63"/>
      <c r="G218" s="105"/>
      <c r="H218" s="171"/>
      <c r="I218" s="72"/>
      <c r="J218" s="72"/>
      <c r="K218" s="72"/>
      <c r="L218" s="72"/>
    </row>
    <row r="219" spans="2:12" s="170" customFormat="1" ht="14.25">
      <c r="B219" s="96"/>
      <c r="C219" s="113"/>
      <c r="D219" s="105">
        <v>1</v>
      </c>
      <c r="E219" s="99"/>
      <c r="F219" s="63"/>
      <c r="G219" s="105"/>
      <c r="H219" s="171"/>
      <c r="I219" s="72"/>
      <c r="J219" s="72"/>
      <c r="K219" s="72"/>
      <c r="L219" s="72"/>
    </row>
    <row r="220" spans="2:12" s="170" customFormat="1" ht="14.25">
      <c r="B220" s="96"/>
      <c r="C220" s="113"/>
      <c r="D220" s="105">
        <v>2</v>
      </c>
      <c r="E220" s="99"/>
      <c r="F220" s="63"/>
      <c r="G220" s="105"/>
      <c r="H220" s="171"/>
      <c r="I220" s="72"/>
      <c r="J220" s="72"/>
      <c r="K220" s="72"/>
      <c r="L220" s="72"/>
    </row>
    <row r="221" spans="2:8" ht="14.25">
      <c r="B221" s="96" t="str">
        <f>IF((VLOOKUP(C221,Cases!B$1:D$65531,3,FALSE))=0,"",VLOOKUP(C221,Cases!B$1:D$65531,3,FALSE))</f>
        <v>II</v>
      </c>
      <c r="C221" s="113" t="s">
        <v>108</v>
      </c>
      <c r="D221" s="105"/>
      <c r="E221" s="99" t="str">
        <f>IF((VLOOKUP(C221,Cases!B$1:C$65531,2,FALSE))=0,"",VLOOKUP(C221,Cases!B$1:C$65531,2,FALSE))</f>
        <v>Without SIM</v>
      </c>
      <c r="F221" s="63"/>
      <c r="G221" s="104"/>
      <c r="H221" s="169"/>
    </row>
    <row r="222" spans="2:8" ht="14.25">
      <c r="B222" s="96"/>
      <c r="C222" s="113"/>
      <c r="D222" s="105">
        <v>1</v>
      </c>
      <c r="E222" s="99"/>
      <c r="F222" s="63"/>
      <c r="G222" s="104"/>
      <c r="H222" s="169"/>
    </row>
    <row r="223" spans="2:8" ht="14.25">
      <c r="B223" s="96"/>
      <c r="C223" s="113"/>
      <c r="D223" s="105">
        <v>2</v>
      </c>
      <c r="E223" s="99"/>
      <c r="F223" s="63"/>
      <c r="G223" s="104"/>
      <c r="H223" s="169"/>
    </row>
    <row r="224" spans="2:12" s="170" customFormat="1" ht="14.25">
      <c r="B224" s="96" t="e">
        <f>IF((VLOOKUP(C224,Cases!B$1:D$65531,3,FALSE))=0,"",VLOOKUP(C224,Cases!B$1:D$65531,3,FALSE))</f>
        <v>#N/A</v>
      </c>
      <c r="C224" s="113" t="s">
        <v>241</v>
      </c>
      <c r="D224" s="105"/>
      <c r="E224" s="99" t="e">
        <f>IF((VLOOKUP(C224,Cases!B$1:C$65531,2,FALSE))=0,"",VLOOKUP(C224,Cases!B$1:C$65531,2,FALSE))</f>
        <v>#N/A</v>
      </c>
      <c r="F224" s="63"/>
      <c r="G224" s="105"/>
      <c r="H224" s="171"/>
      <c r="I224" s="72"/>
      <c r="J224" s="72"/>
      <c r="K224" s="72"/>
      <c r="L224" s="72"/>
    </row>
    <row r="225" spans="2:12" s="170" customFormat="1" ht="14.25">
      <c r="B225" s="96" t="e">
        <f>IF((VLOOKUP(C225,Cases!B$1:D$65531,3,FALSE))=0,"",VLOOKUP(C225,Cases!B$1:D$65531,3,FALSE))</f>
        <v>#N/A</v>
      </c>
      <c r="C225" s="113" t="s">
        <v>242</v>
      </c>
      <c r="D225" s="98"/>
      <c r="E225" s="99" t="e">
        <f>IF((VLOOKUP(C225,Cases!B$1:C$65531,2,FALSE))=0,"",VLOOKUP(C225,Cases!B$1:C$65531,2,FALSE))</f>
        <v>#N/A</v>
      </c>
      <c r="F225" s="63"/>
      <c r="G225" s="105"/>
      <c r="H225" s="171"/>
      <c r="I225" s="72"/>
      <c r="J225" s="72"/>
      <c r="K225" s="72"/>
      <c r="L225" s="72"/>
    </row>
    <row r="226" spans="2:12" s="170" customFormat="1" ht="14.25">
      <c r="B226" s="96" t="e">
        <f>IF((VLOOKUP(C226,Cases!B$1:D$65531,3,FALSE))=0,"",VLOOKUP(C226,Cases!B$1:D$65531,3,FALSE))</f>
        <v>#N/A</v>
      </c>
      <c r="C226" s="113" t="s">
        <v>243</v>
      </c>
      <c r="D226" s="98"/>
      <c r="E226" s="99" t="e">
        <f>IF((VLOOKUP(C226,Cases!B$1:C$65531,2,FALSE))=0,"",VLOOKUP(C226,Cases!B$1:C$65531,2,FALSE))</f>
        <v>#N/A</v>
      </c>
      <c r="F226" s="63"/>
      <c r="G226" s="105"/>
      <c r="H226" s="171"/>
      <c r="I226" s="72"/>
      <c r="J226" s="72"/>
      <c r="K226" s="72"/>
      <c r="L226" s="72"/>
    </row>
    <row r="227" spans="2:12" s="170" customFormat="1" ht="14.25">
      <c r="B227" s="96" t="e">
        <f>IF((VLOOKUP(C227,Cases!B$1:D$65531,3,FALSE))=0,"",VLOOKUP(C227,Cases!B$1:D$65531,3,FALSE))</f>
        <v>#N/A</v>
      </c>
      <c r="C227" s="113" t="s">
        <v>244</v>
      </c>
      <c r="D227" s="98"/>
      <c r="E227" s="99" t="e">
        <f>IF((VLOOKUP(C227,Cases!B$1:C$65531,2,FALSE))=0,"",VLOOKUP(C227,Cases!B$1:C$65531,2,FALSE))</f>
        <v>#N/A</v>
      </c>
      <c r="F227" s="63"/>
      <c r="G227" s="105"/>
      <c r="H227" s="171"/>
      <c r="I227" s="72"/>
      <c r="J227" s="72"/>
      <c r="K227" s="72"/>
      <c r="L227" s="72"/>
    </row>
    <row r="228" spans="2:12" s="170" customFormat="1" ht="14.25">
      <c r="B228" s="96" t="e">
        <f>IF((VLOOKUP(C228,Cases!B$1:D$65531,3,FALSE))=0,"",VLOOKUP(C228,Cases!B$1:D$65531,3,FALSE))</f>
        <v>#N/A</v>
      </c>
      <c r="C228" s="113" t="s">
        <v>245</v>
      </c>
      <c r="D228" s="98"/>
      <c r="E228" s="99" t="e">
        <f>IF((VLOOKUP(C228,Cases!B$1:C$65531,2,FALSE))=0,"",VLOOKUP(C228,Cases!B$1:C$65531,2,FALSE))</f>
        <v>#N/A</v>
      </c>
      <c r="F228" s="63"/>
      <c r="G228" s="105"/>
      <c r="H228" s="171"/>
      <c r="I228" s="72"/>
      <c r="J228" s="72"/>
      <c r="K228" s="72"/>
      <c r="L228" s="72"/>
    </row>
    <row r="229" spans="2:12" s="170" customFormat="1" ht="14.25">
      <c r="B229" s="96" t="e">
        <f>IF((VLOOKUP(C229,Cases!B$1:D$65531,3,FALSE))=0,"",VLOOKUP(C229,Cases!B$1:D$65531,3,FALSE))</f>
        <v>#N/A</v>
      </c>
      <c r="C229" s="113" t="s">
        <v>246</v>
      </c>
      <c r="D229" s="98"/>
      <c r="E229" s="99" t="e">
        <f>IF((VLOOKUP(C229,Cases!B$1:C$65531,2,FALSE))=0,"",VLOOKUP(C229,Cases!B$1:C$65531,2,FALSE))</f>
        <v>#N/A</v>
      </c>
      <c r="F229" s="63"/>
      <c r="G229" s="105"/>
      <c r="H229" s="171"/>
      <c r="I229" s="72"/>
      <c r="J229" s="72"/>
      <c r="K229" s="72"/>
      <c r="L229" s="72"/>
    </row>
    <row r="230" spans="2:12" s="170" customFormat="1" ht="14.25">
      <c r="B230" s="96" t="e">
        <f>IF((VLOOKUP(C230,Cases!B$1:D$65531,3,FALSE))=0,"",VLOOKUP(C230,Cases!B$1:D$65531,3,FALSE))</f>
        <v>#N/A</v>
      </c>
      <c r="C230" s="113" t="s">
        <v>247</v>
      </c>
      <c r="D230" s="98"/>
      <c r="E230" s="99" t="e">
        <f>IF((VLOOKUP(C230,Cases!B$1:C$65531,2,FALSE))=0,"",VLOOKUP(C230,Cases!B$1:C$65531,2,FALSE))</f>
        <v>#N/A</v>
      </c>
      <c r="F230" s="63"/>
      <c r="G230" s="105"/>
      <c r="H230" s="171"/>
      <c r="I230" s="72"/>
      <c r="J230" s="72"/>
      <c r="K230" s="72"/>
      <c r="L230" s="72"/>
    </row>
    <row r="231" spans="2:12" s="170" customFormat="1" ht="14.25">
      <c r="B231" s="96" t="e">
        <f>IF((VLOOKUP(C231,Cases!B$1:D$65531,3,FALSE))=0,"",VLOOKUP(C231,Cases!B$1:D$65531,3,FALSE))</f>
        <v>#N/A</v>
      </c>
      <c r="C231" s="113" t="s">
        <v>248</v>
      </c>
      <c r="D231" s="98"/>
      <c r="E231" s="99" t="e">
        <f>IF((VLOOKUP(C231,Cases!B$1:C$65531,2,FALSE))=0,"",VLOOKUP(C231,Cases!B$1:C$65531,2,FALSE))</f>
        <v>#N/A</v>
      </c>
      <c r="F231" s="63"/>
      <c r="G231" s="105"/>
      <c r="H231" s="171"/>
      <c r="I231" s="72"/>
      <c r="J231" s="72"/>
      <c r="K231" s="72"/>
      <c r="L231" s="72"/>
    </row>
    <row r="232" spans="2:12" s="170" customFormat="1" ht="14.25">
      <c r="B232" s="96" t="e">
        <f>IF((VLOOKUP(C232,Cases!B$1:D$65531,3,FALSE))=0,"",VLOOKUP(C232,Cases!B$1:D$65531,3,FALSE))</f>
        <v>#N/A</v>
      </c>
      <c r="C232" s="113" t="s">
        <v>249</v>
      </c>
      <c r="D232" s="98"/>
      <c r="E232" s="99" t="e">
        <f>IF((VLOOKUP(C232,Cases!B$1:C$65531,2,FALSE))=0,"",VLOOKUP(C232,Cases!B$1:C$65531,2,FALSE))</f>
        <v>#N/A</v>
      </c>
      <c r="F232" s="63"/>
      <c r="G232" s="105"/>
      <c r="H232" s="171"/>
      <c r="I232" s="72"/>
      <c r="J232" s="72"/>
      <c r="K232" s="72"/>
      <c r="L232" s="72"/>
    </row>
    <row r="233" spans="2:12" s="170" customFormat="1" ht="14.25">
      <c r="B233" s="96" t="e">
        <f>IF((VLOOKUP(C233,Cases!B$1:D$65531,3,FALSE))=0,"",VLOOKUP(C233,Cases!B$1:D$65531,3,FALSE))</f>
        <v>#N/A</v>
      </c>
      <c r="C233" s="113" t="s">
        <v>250</v>
      </c>
      <c r="D233" s="98"/>
      <c r="E233" s="99" t="e">
        <f>IF((VLOOKUP(C233,Cases!B$1:C$65531,2,FALSE))=0,"",VLOOKUP(C233,Cases!B$1:C$65531,2,FALSE))</f>
        <v>#N/A</v>
      </c>
      <c r="F233" s="63"/>
      <c r="G233" s="105"/>
      <c r="H233" s="171"/>
      <c r="I233" s="72"/>
      <c r="J233" s="72"/>
      <c r="K233" s="72"/>
      <c r="L233" s="72"/>
    </row>
    <row r="234" spans="2:12" s="170" customFormat="1" ht="14.25">
      <c r="B234" s="96" t="e">
        <f>IF((VLOOKUP(C234,Cases!B$1:D$65531,3,FALSE))=0,"",VLOOKUP(C234,Cases!B$1:D$65531,3,FALSE))</f>
        <v>#N/A</v>
      </c>
      <c r="C234" s="113" t="s">
        <v>251</v>
      </c>
      <c r="D234" s="98"/>
      <c r="E234" s="99" t="e">
        <f>IF((VLOOKUP(C234,Cases!B$1:C$65531,2,FALSE))=0,"",VLOOKUP(C234,Cases!B$1:C$65531,2,FALSE))</f>
        <v>#N/A</v>
      </c>
      <c r="F234" s="63"/>
      <c r="G234" s="105"/>
      <c r="H234" s="171"/>
      <c r="I234" s="72"/>
      <c r="J234" s="72"/>
      <c r="K234" s="72"/>
      <c r="L234" s="72"/>
    </row>
    <row r="235" spans="2:12" s="170" customFormat="1" ht="14.25">
      <c r="B235" s="96" t="e">
        <f>IF((VLOOKUP(C235,Cases!B$1:D$65531,3,FALSE))=0,"",VLOOKUP(C235,Cases!B$1:D$65531,3,FALSE))</f>
        <v>#N/A</v>
      </c>
      <c r="C235" s="113" t="s">
        <v>252</v>
      </c>
      <c r="D235" s="98"/>
      <c r="E235" s="99" t="e">
        <f>IF((VLOOKUP(C235,Cases!B$1:C$65531,2,FALSE))=0,"",VLOOKUP(C235,Cases!B$1:C$65531,2,FALSE))</f>
        <v>#N/A</v>
      </c>
      <c r="F235" s="63"/>
      <c r="G235" s="105"/>
      <c r="H235" s="171"/>
      <c r="I235" s="72"/>
      <c r="J235" s="72"/>
      <c r="K235" s="72"/>
      <c r="L235" s="72"/>
    </row>
    <row r="236" spans="2:12" s="170" customFormat="1" ht="14.25">
      <c r="B236" s="96" t="e">
        <f>IF((VLOOKUP(C236,Cases!B$1:D$65531,3,FALSE))=0,"",VLOOKUP(C236,Cases!B$1:D$65531,3,FALSE))</f>
        <v>#N/A</v>
      </c>
      <c r="C236" s="113" t="s">
        <v>253</v>
      </c>
      <c r="D236" s="98"/>
      <c r="E236" s="99" t="e">
        <f>IF((VLOOKUP(C236,Cases!B$1:C$65531,2,FALSE))=0,"",VLOOKUP(C236,Cases!B$1:C$65531,2,FALSE))</f>
        <v>#N/A</v>
      </c>
      <c r="F236" s="63"/>
      <c r="G236" s="105"/>
      <c r="H236" s="171"/>
      <c r="I236" s="72"/>
      <c r="J236" s="72"/>
      <c r="K236" s="72"/>
      <c r="L236" s="72"/>
    </row>
    <row r="237" spans="2:8" s="174" customFormat="1" ht="14.25">
      <c r="B237" s="96" t="e">
        <f>IF((VLOOKUP(C237,Cases!B$1:D$65531,3,FALSE))=0,"",VLOOKUP(C237,Cases!B$1:D$65531,3,FALSE))</f>
        <v>#N/A</v>
      </c>
      <c r="C237" s="113" t="s">
        <v>254</v>
      </c>
      <c r="D237" s="98"/>
      <c r="E237" s="99" t="e">
        <f>IF((VLOOKUP(C237,Cases!B$1:C$65531,2,FALSE))=0,"",VLOOKUP(C237,Cases!B$1:C$65531,2,FALSE))</f>
        <v>#N/A</v>
      </c>
      <c r="F237" s="63"/>
      <c r="G237" s="175"/>
      <c r="H237" s="176"/>
    </row>
    <row r="238" spans="2:8" s="174" customFormat="1" ht="14.25">
      <c r="B238" s="96" t="e">
        <f>IF((VLOOKUP(C238,Cases!B$1:D$65531,3,FALSE))=0,"",VLOOKUP(C238,Cases!B$1:D$65531,3,FALSE))</f>
        <v>#N/A</v>
      </c>
      <c r="C238" s="113" t="s">
        <v>255</v>
      </c>
      <c r="D238" s="98"/>
      <c r="E238" s="99" t="e">
        <f>IF((VLOOKUP(C238,Cases!B$1:C$65531,2,FALSE))=0,"",VLOOKUP(C238,Cases!B$1:C$65531,2,FALSE))</f>
        <v>#N/A</v>
      </c>
      <c r="F238" s="63"/>
      <c r="G238" s="175"/>
      <c r="H238" s="176"/>
    </row>
    <row r="239" spans="2:8" s="174" customFormat="1" ht="14.25">
      <c r="B239" s="96" t="e">
        <f>IF((VLOOKUP(C239,Cases!B$1:D$65531,3,FALSE))=0,"",VLOOKUP(C239,Cases!B$1:D$65531,3,FALSE))</f>
        <v>#N/A</v>
      </c>
      <c r="C239" s="113" t="s">
        <v>256</v>
      </c>
      <c r="D239" s="98"/>
      <c r="E239" s="99" t="e">
        <f>IF((VLOOKUP(C239,Cases!B$1:C$65531,2,FALSE))=0,"",VLOOKUP(C239,Cases!B$1:C$65531,2,FALSE))</f>
        <v>#N/A</v>
      </c>
      <c r="F239" s="63"/>
      <c r="G239" s="175"/>
      <c r="H239" s="176"/>
    </row>
    <row r="240" spans="2:8" s="174" customFormat="1" ht="14.25">
      <c r="B240" s="96" t="e">
        <f>IF((VLOOKUP(C240,Cases!B$1:D$65531,3,FALSE))=0,"",VLOOKUP(C240,Cases!B$1:D$65531,3,FALSE))</f>
        <v>#N/A</v>
      </c>
      <c r="C240" s="113" t="s">
        <v>257</v>
      </c>
      <c r="D240" s="98"/>
      <c r="E240" s="99" t="e">
        <f>IF((VLOOKUP(C240,Cases!B$1:C$65531,2,FALSE))=0,"",VLOOKUP(C240,Cases!B$1:C$65531,2,FALSE))</f>
        <v>#N/A</v>
      </c>
      <c r="F240" s="63"/>
      <c r="G240" s="175"/>
      <c r="H240" s="176"/>
    </row>
    <row r="241" spans="2:8" s="174" customFormat="1" ht="14.25">
      <c r="B241" s="96" t="e">
        <f>IF((VLOOKUP(C241,Cases!B$1:D$65531,3,FALSE))=0,"",VLOOKUP(C241,Cases!B$1:D$65531,3,FALSE))</f>
        <v>#N/A</v>
      </c>
      <c r="C241" s="113" t="s">
        <v>258</v>
      </c>
      <c r="D241" s="98"/>
      <c r="E241" s="99" t="e">
        <f>IF((VLOOKUP(C241,Cases!B$1:C$65531,2,FALSE))=0,"",VLOOKUP(C241,Cases!B$1:C$65531,2,FALSE))</f>
        <v>#N/A</v>
      </c>
      <c r="F241" s="63"/>
      <c r="G241" s="175"/>
      <c r="H241" s="176"/>
    </row>
    <row r="242" spans="2:8" s="174" customFormat="1" ht="14.25">
      <c r="B242" s="96" t="e">
        <f>IF((VLOOKUP(C242,Cases!B$1:D$65531,3,FALSE))=0,"",VLOOKUP(C242,Cases!B$1:D$65531,3,FALSE))</f>
        <v>#N/A</v>
      </c>
      <c r="C242" s="113" t="s">
        <v>259</v>
      </c>
      <c r="D242" s="98"/>
      <c r="E242" s="99" t="e">
        <f>IF((VLOOKUP(C242,Cases!B$1:C$65531,2,FALSE))=0,"",VLOOKUP(C242,Cases!B$1:C$65531,2,FALSE))</f>
        <v>#N/A</v>
      </c>
      <c r="F242" s="63"/>
      <c r="G242" s="175"/>
      <c r="H242" s="176"/>
    </row>
    <row r="243" spans="2:8" s="174" customFormat="1" ht="14.25">
      <c r="B243" s="96" t="e">
        <f>IF((VLOOKUP(C243,Cases!B$1:D$65531,3,FALSE))=0,"",VLOOKUP(C243,Cases!B$1:D$65531,3,FALSE))</f>
        <v>#N/A</v>
      </c>
      <c r="C243" s="113" t="s">
        <v>260</v>
      </c>
      <c r="D243" s="98"/>
      <c r="E243" s="99" t="e">
        <f>IF((VLOOKUP(C243,Cases!B$1:C$65531,2,FALSE))=0,"",VLOOKUP(C243,Cases!B$1:C$65531,2,FALSE))</f>
        <v>#N/A</v>
      </c>
      <c r="F243" s="63"/>
      <c r="G243" s="175"/>
      <c r="H243" s="176"/>
    </row>
    <row r="244" spans="2:8" s="174" customFormat="1" ht="14.25">
      <c r="B244" s="96" t="e">
        <f>IF((VLOOKUP(C244,Cases!B$1:D$65531,3,FALSE))=0,"",VLOOKUP(C244,Cases!B$1:D$65531,3,FALSE))</f>
        <v>#N/A</v>
      </c>
      <c r="C244" s="113" t="s">
        <v>261</v>
      </c>
      <c r="D244" s="98"/>
      <c r="E244" s="99" t="e">
        <f>IF((VLOOKUP(C244,Cases!B$1:C$65531,2,FALSE))=0,"",VLOOKUP(C244,Cases!B$1:C$65531,2,FALSE))</f>
        <v>#N/A</v>
      </c>
      <c r="F244" s="63"/>
      <c r="G244" s="175"/>
      <c r="H244" s="176"/>
    </row>
    <row r="245" spans="2:8" s="174" customFormat="1" ht="14.25">
      <c r="B245" s="96" t="e">
        <f>IF((VLOOKUP(C245,Cases!B$1:D$65531,3,FALSE))=0,"",VLOOKUP(C245,Cases!B$1:D$65531,3,FALSE))</f>
        <v>#N/A</v>
      </c>
      <c r="C245" s="113" t="s">
        <v>262</v>
      </c>
      <c r="D245" s="98"/>
      <c r="E245" s="99" t="e">
        <f>IF((VLOOKUP(C245,Cases!B$1:C$65531,2,FALSE))=0,"",VLOOKUP(C245,Cases!B$1:C$65531,2,FALSE))</f>
        <v>#N/A</v>
      </c>
      <c r="F245" s="63"/>
      <c r="G245" s="175"/>
      <c r="H245" s="176"/>
    </row>
    <row r="246" spans="2:8" s="174" customFormat="1" ht="14.25">
      <c r="B246" s="96" t="e">
        <f>IF((VLOOKUP(C246,Cases!B$1:D$65531,3,FALSE))=0,"",VLOOKUP(C246,Cases!B$1:D$65531,3,FALSE))</f>
        <v>#N/A</v>
      </c>
      <c r="C246" s="113" t="s">
        <v>263</v>
      </c>
      <c r="D246" s="98"/>
      <c r="E246" s="99" t="e">
        <f>IF((VLOOKUP(C246,Cases!B$1:C$65531,2,FALSE))=0,"",VLOOKUP(C246,Cases!B$1:C$65531,2,FALSE))</f>
        <v>#N/A</v>
      </c>
      <c r="F246" s="63"/>
      <c r="G246" s="175"/>
      <c r="H246" s="176"/>
    </row>
    <row r="247" spans="2:8" s="174" customFormat="1" ht="14.25">
      <c r="B247" s="96" t="e">
        <f>IF((VLOOKUP(C247,Cases!B$1:D$65531,3,FALSE))=0,"",VLOOKUP(C247,Cases!B$1:D$65531,3,FALSE))</f>
        <v>#N/A</v>
      </c>
      <c r="C247" s="113" t="s">
        <v>264</v>
      </c>
      <c r="D247" s="98"/>
      <c r="E247" s="99" t="e">
        <f>IF((VLOOKUP(C247,Cases!B$1:C$65531,2,FALSE))=0,"",VLOOKUP(C247,Cases!B$1:C$65531,2,FALSE))</f>
        <v>#N/A</v>
      </c>
      <c r="F247" s="63"/>
      <c r="G247" s="175"/>
      <c r="H247" s="176"/>
    </row>
    <row r="248" spans="2:8" s="174" customFormat="1" ht="14.25">
      <c r="B248" s="96" t="e">
        <f>IF((VLOOKUP(C248,Cases!B$1:D$65531,3,FALSE))=0,"",VLOOKUP(C248,Cases!B$1:D$65531,3,FALSE))</f>
        <v>#N/A</v>
      </c>
      <c r="C248" s="113" t="s">
        <v>265</v>
      </c>
      <c r="D248" s="98"/>
      <c r="E248" s="99" t="e">
        <f>IF((VLOOKUP(C248,Cases!B$1:C$65531,2,FALSE))=0,"",VLOOKUP(C248,Cases!B$1:C$65531,2,FALSE))</f>
        <v>#N/A</v>
      </c>
      <c r="F248" s="63"/>
      <c r="G248" s="175"/>
      <c r="H248" s="176"/>
    </row>
    <row r="249" spans="2:8" s="174" customFormat="1" ht="14.25">
      <c r="B249" s="96" t="e">
        <f>IF((VLOOKUP(C249,Cases!B$1:D$65531,3,FALSE))=0,"",VLOOKUP(C249,Cases!B$1:D$65531,3,FALSE))</f>
        <v>#N/A</v>
      </c>
      <c r="C249" s="113" t="s">
        <v>266</v>
      </c>
      <c r="D249" s="98"/>
      <c r="E249" s="99" t="e">
        <f>IF((VLOOKUP(C249,Cases!B$1:C$65531,2,FALSE))=0,"",VLOOKUP(C249,Cases!B$1:C$65531,2,FALSE))</f>
        <v>#N/A</v>
      </c>
      <c r="F249" s="63"/>
      <c r="G249" s="175"/>
      <c r="H249" s="176"/>
    </row>
    <row r="250" spans="2:8" s="174" customFormat="1" ht="14.25">
      <c r="B250" s="96" t="e">
        <f>IF((VLOOKUP(C250,Cases!B$1:D$65531,3,FALSE))=0,"",VLOOKUP(C250,Cases!B$1:D$65531,3,FALSE))</f>
        <v>#N/A</v>
      </c>
      <c r="C250" s="113" t="s">
        <v>267</v>
      </c>
      <c r="D250" s="98"/>
      <c r="E250" s="99" t="e">
        <f>IF((VLOOKUP(C250,Cases!B$1:C$65531,2,FALSE))=0,"",VLOOKUP(C250,Cases!B$1:C$65531,2,FALSE))</f>
        <v>#N/A</v>
      </c>
      <c r="F250" s="63"/>
      <c r="G250" s="175"/>
      <c r="H250" s="176"/>
    </row>
    <row r="251" spans="2:8" s="174" customFormat="1" ht="14.25">
      <c r="B251" s="96" t="e">
        <f>IF((VLOOKUP(C251,Cases!B$1:D$65531,3,FALSE))=0,"",VLOOKUP(C251,Cases!B$1:D$65531,3,FALSE))</f>
        <v>#N/A</v>
      </c>
      <c r="C251" s="113" t="s">
        <v>268</v>
      </c>
      <c r="D251" s="98"/>
      <c r="E251" s="99" t="e">
        <f>IF((VLOOKUP(C251,Cases!B$1:C$65531,2,FALSE))=0,"",VLOOKUP(C251,Cases!B$1:C$65531,2,FALSE))</f>
        <v>#N/A</v>
      </c>
      <c r="F251" s="63"/>
      <c r="G251" s="175"/>
      <c r="H251" s="176"/>
    </row>
    <row r="252" spans="2:8" s="174" customFormat="1" ht="14.25">
      <c r="B252" s="96" t="e">
        <f>IF((VLOOKUP(C252,Cases!B$1:D$65531,3,FALSE))=0,"",VLOOKUP(C252,Cases!B$1:D$65531,3,FALSE))</f>
        <v>#N/A</v>
      </c>
      <c r="C252" s="113" t="s">
        <v>269</v>
      </c>
      <c r="D252" s="98"/>
      <c r="E252" s="99" t="e">
        <f>IF((VLOOKUP(C252,Cases!B$1:C$65531,2,FALSE))=0,"",VLOOKUP(C252,Cases!B$1:C$65531,2,FALSE))</f>
        <v>#N/A</v>
      </c>
      <c r="F252" s="63"/>
      <c r="G252" s="175"/>
      <c r="H252" s="176"/>
    </row>
    <row r="253" spans="2:8" s="174" customFormat="1" ht="14.25">
      <c r="B253" s="96" t="e">
        <f>IF((VLOOKUP(C253,Cases!B$1:D$65531,3,FALSE))=0,"",VLOOKUP(C253,Cases!B$1:D$65531,3,FALSE))</f>
        <v>#N/A</v>
      </c>
      <c r="C253" s="113" t="s">
        <v>270</v>
      </c>
      <c r="D253" s="98"/>
      <c r="E253" s="99" t="e">
        <f>IF((VLOOKUP(C253,Cases!B$1:C$65531,2,FALSE))=0,"",VLOOKUP(C253,Cases!B$1:C$65531,2,FALSE))</f>
        <v>#N/A</v>
      </c>
      <c r="F253" s="63"/>
      <c r="G253" s="175"/>
      <c r="H253" s="176"/>
    </row>
    <row r="254" spans="2:8" s="174" customFormat="1" ht="14.25">
      <c r="B254" s="96" t="e">
        <f>IF((VLOOKUP(C254,Cases!B$1:D$65531,3,FALSE))=0,"",VLOOKUP(C254,Cases!B$1:D$65531,3,FALSE))</f>
        <v>#N/A</v>
      </c>
      <c r="C254" s="113" t="s">
        <v>271</v>
      </c>
      <c r="D254" s="98"/>
      <c r="E254" s="99" t="e">
        <f>IF((VLOOKUP(C254,Cases!B$1:C$65531,2,FALSE))=0,"",VLOOKUP(C254,Cases!B$1:C$65531,2,FALSE))</f>
        <v>#N/A</v>
      </c>
      <c r="F254" s="63"/>
      <c r="G254" s="175"/>
      <c r="H254" s="176"/>
    </row>
    <row r="255" spans="2:8" s="174" customFormat="1" ht="14.25">
      <c r="B255" s="96" t="e">
        <f>IF((VLOOKUP(C255,Cases!B$1:D$65531,3,FALSE))=0,"",VLOOKUP(C255,Cases!B$1:D$65531,3,FALSE))</f>
        <v>#N/A</v>
      </c>
      <c r="C255" s="113" t="s">
        <v>272</v>
      </c>
      <c r="D255" s="98"/>
      <c r="E255" s="99" t="e">
        <f>IF((VLOOKUP(C255,Cases!B$1:C$65531,2,FALSE))=0,"",VLOOKUP(C255,Cases!B$1:C$65531,2,FALSE))</f>
        <v>#N/A</v>
      </c>
      <c r="F255" s="63"/>
      <c r="G255" s="175"/>
      <c r="H255" s="176"/>
    </row>
    <row r="256" spans="2:8" ht="14.25">
      <c r="B256" s="96" t="e">
        <f>IF((VLOOKUP(C256,Cases!B$1:D$65531,3,FALSE))=0,"",VLOOKUP(C256,Cases!B$1:D$65531,3,FALSE))</f>
        <v>#N/A</v>
      </c>
      <c r="C256" s="113" t="s">
        <v>273</v>
      </c>
      <c r="D256" s="98"/>
      <c r="E256" s="99" t="e">
        <f>IF((VLOOKUP(C256,Cases!B$1:C$65531,2,FALSE))=0,"",VLOOKUP(C256,Cases!B$1:C$65531,2,FALSE))</f>
        <v>#N/A</v>
      </c>
      <c r="F256" s="63"/>
      <c r="G256" s="104"/>
      <c r="H256" s="169"/>
    </row>
    <row r="257" spans="2:12" s="170" customFormat="1" ht="14.25">
      <c r="B257" s="96" t="e">
        <f>IF((VLOOKUP(C257,Cases!B$1:D$65531,3,FALSE))=0,"",VLOOKUP(C257,Cases!B$1:D$65531,3,FALSE))</f>
        <v>#N/A</v>
      </c>
      <c r="C257" s="113" t="s">
        <v>274</v>
      </c>
      <c r="D257" s="98"/>
      <c r="E257" s="99" t="e">
        <f>IF((VLOOKUP(C257,Cases!B$1:C$65531,2,FALSE))=0,"",VLOOKUP(C257,Cases!B$1:C$65531,2,FALSE))</f>
        <v>#N/A</v>
      </c>
      <c r="F257" s="63"/>
      <c r="G257" s="105"/>
      <c r="H257" s="171"/>
      <c r="I257" s="72"/>
      <c r="J257" s="72"/>
      <c r="K257" s="72"/>
      <c r="L257" s="72"/>
    </row>
    <row r="258" spans="2:12" s="170" customFormat="1" ht="14.25">
      <c r="B258" s="96" t="e">
        <f>IF((VLOOKUP(C258,Cases!B$1:D$65531,3,FALSE))=0,"",VLOOKUP(C258,Cases!B$1:D$65531,3,FALSE))</f>
        <v>#N/A</v>
      </c>
      <c r="C258" s="113" t="s">
        <v>275</v>
      </c>
      <c r="D258" s="98"/>
      <c r="E258" s="99" t="e">
        <f>IF((VLOOKUP(C258,Cases!B$1:C$65531,2,FALSE))=0,"",VLOOKUP(C258,Cases!B$1:C$65531,2,FALSE))</f>
        <v>#N/A</v>
      </c>
      <c r="F258" s="63"/>
      <c r="G258" s="105"/>
      <c r="H258" s="171"/>
      <c r="I258" s="72"/>
      <c r="J258" s="72"/>
      <c r="K258" s="72"/>
      <c r="L258" s="72"/>
    </row>
    <row r="259" spans="2:12" s="170" customFormat="1" ht="14.25">
      <c r="B259" s="96" t="e">
        <f>IF((VLOOKUP(C259,Cases!B$1:D$65531,3,FALSE))=0,"",VLOOKUP(C259,Cases!B$1:D$65531,3,FALSE))</f>
        <v>#N/A</v>
      </c>
      <c r="C259" s="113" t="s">
        <v>276</v>
      </c>
      <c r="D259" s="98"/>
      <c r="E259" s="99" t="e">
        <f>IF((VLOOKUP(C259,Cases!B$1:C$65531,2,FALSE))=0,"",VLOOKUP(C259,Cases!B$1:C$65531,2,FALSE))</f>
        <v>#N/A</v>
      </c>
      <c r="F259" s="63"/>
      <c r="G259" s="105"/>
      <c r="H259" s="171"/>
      <c r="I259" s="72"/>
      <c r="J259" s="72"/>
      <c r="K259" s="72"/>
      <c r="L259" s="72"/>
    </row>
    <row r="260" spans="2:12" s="170" customFormat="1" ht="14.25">
      <c r="B260" s="96" t="e">
        <f>IF((VLOOKUP(C260,Cases!B$1:D$65531,3,FALSE))=0,"",VLOOKUP(C260,Cases!B$1:D$65531,3,FALSE))</f>
        <v>#N/A</v>
      </c>
      <c r="C260" s="113" t="s">
        <v>277</v>
      </c>
      <c r="D260" s="98"/>
      <c r="E260" s="99" t="e">
        <f>IF((VLOOKUP(C260,Cases!B$1:C$65531,2,FALSE))=0,"",VLOOKUP(C260,Cases!B$1:C$65531,2,FALSE))</f>
        <v>#N/A</v>
      </c>
      <c r="F260" s="63"/>
      <c r="G260" s="105"/>
      <c r="H260" s="171"/>
      <c r="I260" s="72"/>
      <c r="J260" s="72"/>
      <c r="K260" s="72"/>
      <c r="L260" s="72"/>
    </row>
    <row r="261" spans="2:12" s="170" customFormat="1" ht="14.25">
      <c r="B261" s="96" t="e">
        <f>IF((VLOOKUP(C261,Cases!B$1:D$65531,3,FALSE))=0,"",VLOOKUP(C261,Cases!B$1:D$65531,3,FALSE))</f>
        <v>#N/A</v>
      </c>
      <c r="C261" s="113" t="s">
        <v>278</v>
      </c>
      <c r="D261" s="98"/>
      <c r="E261" s="99" t="e">
        <f>IF((VLOOKUP(C261,Cases!B$1:C$65531,2,FALSE))=0,"",VLOOKUP(C261,Cases!B$1:C$65531,2,FALSE))</f>
        <v>#N/A</v>
      </c>
      <c r="F261" s="63"/>
      <c r="G261" s="105"/>
      <c r="H261" s="171"/>
      <c r="I261" s="72"/>
      <c r="J261" s="72"/>
      <c r="K261" s="72"/>
      <c r="L261" s="72"/>
    </row>
    <row r="262" spans="2:12" s="170" customFormat="1" ht="14.25">
      <c r="B262" s="96" t="e">
        <f>IF((VLOOKUP(C262,Cases!B$1:D$65531,3,FALSE))=0,"",VLOOKUP(C262,Cases!B$1:D$65531,3,FALSE))</f>
        <v>#N/A</v>
      </c>
      <c r="C262" s="113" t="s">
        <v>279</v>
      </c>
      <c r="D262" s="98"/>
      <c r="E262" s="99" t="e">
        <f>IF((VLOOKUP(C262,Cases!B$1:C$65531,2,FALSE))=0,"",VLOOKUP(C262,Cases!B$1:C$65531,2,FALSE))</f>
        <v>#N/A</v>
      </c>
      <c r="F262" s="63"/>
      <c r="G262" s="105"/>
      <c r="H262" s="171"/>
      <c r="I262" s="72"/>
      <c r="J262" s="72"/>
      <c r="K262" s="72"/>
      <c r="L262" s="72"/>
    </row>
    <row r="263" spans="2:8" ht="14.25">
      <c r="B263" s="96" t="e">
        <f>IF((VLOOKUP(C263,Cases!B$1:D$65531,3,FALSE))=0,"",VLOOKUP(C263,Cases!B$1:D$65531,3,FALSE))</f>
        <v>#N/A</v>
      </c>
      <c r="C263" s="113" t="s">
        <v>280</v>
      </c>
      <c r="D263" s="98"/>
      <c r="E263" s="99" t="e">
        <f>IF((VLOOKUP(C263,Cases!B$1:C$65531,2,FALSE))=0,"",VLOOKUP(C263,Cases!B$1:C$65531,2,FALSE))</f>
        <v>#N/A</v>
      </c>
      <c r="F263" s="63"/>
      <c r="G263" s="104"/>
      <c r="H263" s="169"/>
    </row>
    <row r="264" spans="2:12" s="170" customFormat="1" ht="14.25">
      <c r="B264" s="96" t="e">
        <f>IF((VLOOKUP(C264,Cases!B$1:D$65531,3,FALSE))=0,"",VLOOKUP(C264,Cases!B$1:D$65531,3,FALSE))</f>
        <v>#N/A</v>
      </c>
      <c r="C264" s="113" t="s">
        <v>281</v>
      </c>
      <c r="D264" s="98"/>
      <c r="E264" s="99" t="e">
        <f>IF((VLOOKUP(C264,Cases!B$1:C$65531,2,FALSE))=0,"",VLOOKUP(C264,Cases!B$1:C$65531,2,FALSE))</f>
        <v>#N/A</v>
      </c>
      <c r="F264" s="63"/>
      <c r="G264" s="105"/>
      <c r="H264" s="171"/>
      <c r="I264" s="72"/>
      <c r="J264" s="72"/>
      <c r="K264" s="72"/>
      <c r="L264" s="72"/>
    </row>
    <row r="265" spans="2:12" s="170" customFormat="1" ht="14.25">
      <c r="B265" s="96" t="e">
        <f>IF((VLOOKUP(C265,Cases!B$1:D$65531,3,FALSE))=0,"",VLOOKUP(C265,Cases!B$1:D$65531,3,FALSE))</f>
        <v>#N/A</v>
      </c>
      <c r="C265" s="113" t="s">
        <v>282</v>
      </c>
      <c r="D265" s="98"/>
      <c r="E265" s="99" t="e">
        <f>IF((VLOOKUP(C265,Cases!B$1:C$65531,2,FALSE))=0,"",VLOOKUP(C265,Cases!B$1:C$65531,2,FALSE))</f>
        <v>#N/A</v>
      </c>
      <c r="F265" s="63"/>
      <c r="G265" s="105"/>
      <c r="H265" s="171"/>
      <c r="I265" s="72"/>
      <c r="J265" s="72"/>
      <c r="K265" s="72"/>
      <c r="L265" s="72"/>
    </row>
    <row r="266" spans="2:12" s="170" customFormat="1" ht="14.25">
      <c r="B266" s="96" t="e">
        <f>IF((VLOOKUP(C266,Cases!B$1:D$65531,3,FALSE))=0,"",VLOOKUP(C266,Cases!B$1:D$65531,3,FALSE))</f>
        <v>#N/A</v>
      </c>
      <c r="C266" s="113" t="s">
        <v>283</v>
      </c>
      <c r="D266" s="98"/>
      <c r="E266" s="99" t="e">
        <f>IF((VLOOKUP(C266,Cases!B$1:C$65531,2,FALSE))=0,"",VLOOKUP(C266,Cases!B$1:C$65531,2,FALSE))</f>
        <v>#N/A</v>
      </c>
      <c r="F266" s="63"/>
      <c r="G266" s="105"/>
      <c r="H266" s="171"/>
      <c r="I266" s="72"/>
      <c r="J266" s="72"/>
      <c r="K266" s="72"/>
      <c r="L266" s="72"/>
    </row>
    <row r="267" spans="2:12" s="170" customFormat="1" ht="14.25">
      <c r="B267" s="96" t="e">
        <f>IF((VLOOKUP(C267,Cases!B$1:D$65531,3,FALSE))=0,"",VLOOKUP(C267,Cases!B$1:D$65531,3,FALSE))</f>
        <v>#N/A</v>
      </c>
      <c r="C267" s="113" t="s">
        <v>284</v>
      </c>
      <c r="D267" s="98"/>
      <c r="E267" s="99" t="e">
        <f>IF((VLOOKUP(C267,Cases!B$1:C$65531,2,FALSE))=0,"",VLOOKUP(C267,Cases!B$1:C$65531,2,FALSE))</f>
        <v>#N/A</v>
      </c>
      <c r="F267" s="63"/>
      <c r="G267" s="105"/>
      <c r="H267" s="171"/>
      <c r="I267" s="72"/>
      <c r="J267" s="72"/>
      <c r="K267" s="72"/>
      <c r="L267" s="72"/>
    </row>
    <row r="268" spans="2:12" s="170" customFormat="1" ht="14.25">
      <c r="B268" s="96" t="e">
        <f>IF((VLOOKUP(C268,Cases!B$1:D$65531,3,FALSE))=0,"",VLOOKUP(C268,Cases!B$1:D$65531,3,FALSE))</f>
        <v>#N/A</v>
      </c>
      <c r="C268" s="113" t="s">
        <v>285</v>
      </c>
      <c r="D268" s="98"/>
      <c r="E268" s="99" t="e">
        <f>IF((VLOOKUP(C268,Cases!B$1:C$65531,2,FALSE))=0,"",VLOOKUP(C268,Cases!B$1:C$65531,2,FALSE))</f>
        <v>#N/A</v>
      </c>
      <c r="F268" s="63"/>
      <c r="G268" s="105"/>
      <c r="H268" s="171"/>
      <c r="I268" s="72"/>
      <c r="J268" s="72"/>
      <c r="K268" s="72"/>
      <c r="L268" s="72"/>
    </row>
    <row r="269" spans="2:12" s="170" customFormat="1" ht="14.25">
      <c r="B269" s="96" t="e">
        <f>IF((VLOOKUP(C269,Cases!B$1:D$65531,3,FALSE))=0,"",VLOOKUP(C269,Cases!B$1:D$65531,3,FALSE))</f>
        <v>#N/A</v>
      </c>
      <c r="C269" s="113" t="s">
        <v>286</v>
      </c>
      <c r="D269" s="98"/>
      <c r="E269" s="99" t="e">
        <f>IF((VLOOKUP(C269,Cases!B$1:C$65531,2,FALSE))=0,"",VLOOKUP(C269,Cases!B$1:C$65531,2,FALSE))</f>
        <v>#N/A</v>
      </c>
      <c r="F269" s="63"/>
      <c r="G269" s="105"/>
      <c r="H269" s="171"/>
      <c r="I269" s="72"/>
      <c r="J269" s="72"/>
      <c r="K269" s="72"/>
      <c r="L269" s="72"/>
    </row>
    <row r="270" spans="2:12" s="170" customFormat="1" ht="13.5" customHeight="1">
      <c r="B270" s="96" t="e">
        <f>IF((VLOOKUP(C270,Cases!B$1:D$65531,3,FALSE))=0,"",VLOOKUP(C270,Cases!B$1:D$65531,3,FALSE))</f>
        <v>#N/A</v>
      </c>
      <c r="C270" s="113" t="s">
        <v>287</v>
      </c>
      <c r="D270" s="98"/>
      <c r="E270" s="99" t="e">
        <f>IF((VLOOKUP(C270,Cases!B$1:C$65531,2,FALSE))=0,"",VLOOKUP(C270,Cases!B$1:C$65531,2,FALSE))</f>
        <v>#N/A</v>
      </c>
      <c r="F270" s="63"/>
      <c r="G270" s="105"/>
      <c r="H270" s="171"/>
      <c r="I270" s="72"/>
      <c r="J270" s="72"/>
      <c r="K270" s="72"/>
      <c r="L270" s="72"/>
    </row>
    <row r="271" spans="2:12" s="170" customFormat="1" ht="14.25">
      <c r="B271" s="96" t="e">
        <f>IF((VLOOKUP(C271,Cases!B$1:D$65531,3,FALSE))=0,"",VLOOKUP(C271,Cases!B$1:D$65531,3,FALSE))</f>
        <v>#N/A</v>
      </c>
      <c r="C271" s="113" t="s">
        <v>288</v>
      </c>
      <c r="D271" s="98"/>
      <c r="E271" s="99" t="e">
        <f>IF((VLOOKUP(C271,Cases!B$1:C$65531,2,FALSE))=0,"",VLOOKUP(C271,Cases!B$1:C$65531,2,FALSE))</f>
        <v>#N/A</v>
      </c>
      <c r="F271" s="63"/>
      <c r="G271" s="105"/>
      <c r="H271" s="171"/>
      <c r="I271" s="72"/>
      <c r="J271" s="72"/>
      <c r="K271" s="72"/>
      <c r="L271" s="72"/>
    </row>
    <row r="272" spans="2:12" s="170" customFormat="1" ht="14.25">
      <c r="B272" s="96" t="e">
        <f>IF((VLOOKUP(C272,Cases!B$1:D$65531,3,FALSE))=0,"",VLOOKUP(C272,Cases!B$1:D$65531,3,FALSE))</f>
        <v>#N/A</v>
      </c>
      <c r="C272" s="113" t="s">
        <v>289</v>
      </c>
      <c r="D272" s="98"/>
      <c r="E272" s="99" t="e">
        <f>IF((VLOOKUP(C272,Cases!B$1:C$65531,2,FALSE))=0,"",VLOOKUP(C272,Cases!B$1:C$65531,2,FALSE))</f>
        <v>#N/A</v>
      </c>
      <c r="F272" s="63"/>
      <c r="G272" s="105"/>
      <c r="H272" s="171"/>
      <c r="I272" s="72"/>
      <c r="J272" s="72"/>
      <c r="K272" s="72"/>
      <c r="L272" s="72"/>
    </row>
    <row r="273" spans="2:8" ht="14.25">
      <c r="B273" s="96" t="e">
        <f>IF((VLOOKUP(C273,Cases!B$1:D$65531,3,FALSE))=0,"",VLOOKUP(C273,Cases!B$1:D$65531,3,FALSE))</f>
        <v>#N/A</v>
      </c>
      <c r="C273" s="113" t="s">
        <v>290</v>
      </c>
      <c r="D273" s="98"/>
      <c r="E273" s="99" t="e">
        <f>IF((VLOOKUP(C273,Cases!B$1:C$65531,2,FALSE))=0,"",VLOOKUP(C273,Cases!B$1:C$65531,2,FALSE))</f>
        <v>#N/A</v>
      </c>
      <c r="F273" s="63"/>
      <c r="G273" s="104"/>
      <c r="H273" s="169"/>
    </row>
    <row r="274" spans="2:12" s="170" customFormat="1" ht="14.25">
      <c r="B274" s="96" t="e">
        <f>IF((VLOOKUP(C274,Cases!B$1:D$65531,3,FALSE))=0,"",VLOOKUP(C274,Cases!B$1:D$65531,3,FALSE))</f>
        <v>#N/A</v>
      </c>
      <c r="C274" s="113" t="s">
        <v>291</v>
      </c>
      <c r="D274" s="98"/>
      <c r="E274" s="99" t="e">
        <f>IF((VLOOKUP(C274,Cases!B$1:C$65531,2,FALSE))=0,"",VLOOKUP(C274,Cases!B$1:C$65531,2,FALSE))</f>
        <v>#N/A</v>
      </c>
      <c r="F274" s="63"/>
      <c r="G274" s="105"/>
      <c r="H274" s="171"/>
      <c r="I274" s="72"/>
      <c r="J274" s="72"/>
      <c r="K274" s="72"/>
      <c r="L274" s="72"/>
    </row>
    <row r="275" spans="2:12" s="170" customFormat="1" ht="14.25">
      <c r="B275" s="96" t="e">
        <f>IF((VLOOKUP(C275,Cases!B$1:D$65531,3,FALSE))=0,"",VLOOKUP(C275,Cases!B$1:D$65531,3,FALSE))</f>
        <v>#N/A</v>
      </c>
      <c r="C275" s="113" t="s">
        <v>292</v>
      </c>
      <c r="D275" s="98"/>
      <c r="E275" s="99" t="e">
        <f>IF((VLOOKUP(C275,Cases!B$1:C$65531,2,FALSE))=0,"",VLOOKUP(C275,Cases!B$1:C$65531,2,FALSE))</f>
        <v>#N/A</v>
      </c>
      <c r="F275" s="63"/>
      <c r="G275" s="105"/>
      <c r="H275" s="171"/>
      <c r="I275" s="72"/>
      <c r="J275" s="72"/>
      <c r="K275" s="72"/>
      <c r="L275" s="72"/>
    </row>
    <row r="276" spans="2:12" s="170" customFormat="1" ht="14.25">
      <c r="B276" s="96" t="e">
        <f>IF((VLOOKUP(C276,Cases!B$1:D$65531,3,FALSE))=0,"",VLOOKUP(C276,Cases!B$1:D$65531,3,FALSE))</f>
        <v>#N/A</v>
      </c>
      <c r="C276" s="113" t="s">
        <v>293</v>
      </c>
      <c r="D276" s="98"/>
      <c r="E276" s="99" t="e">
        <f>IF((VLOOKUP(C276,Cases!B$1:C$65531,2,FALSE))=0,"",VLOOKUP(C276,Cases!B$1:C$65531,2,FALSE))</f>
        <v>#N/A</v>
      </c>
      <c r="F276" s="63"/>
      <c r="G276" s="105"/>
      <c r="H276" s="171"/>
      <c r="I276" s="72"/>
      <c r="J276" s="72"/>
      <c r="K276" s="72"/>
      <c r="L276" s="72"/>
    </row>
    <row r="277" spans="2:12" s="170" customFormat="1" ht="23.25" customHeight="1">
      <c r="B277" s="96" t="e">
        <f>IF((VLOOKUP(C277,Cases!B$1:D$65531,3,FALSE))=0,"",VLOOKUP(C277,Cases!B$1:D$65531,3,FALSE))</f>
        <v>#N/A</v>
      </c>
      <c r="C277" s="113" t="s">
        <v>294</v>
      </c>
      <c r="D277" s="98"/>
      <c r="E277" s="99" t="e">
        <f>IF((VLOOKUP(C277,Cases!B$1:C$65531,2,FALSE))=0,"",VLOOKUP(C277,Cases!B$1:C$65531,2,FALSE))</f>
        <v>#N/A</v>
      </c>
      <c r="F277" s="63"/>
      <c r="G277" s="105"/>
      <c r="H277" s="171"/>
      <c r="I277" s="72"/>
      <c r="J277" s="72"/>
      <c r="K277" s="72"/>
      <c r="L277" s="72"/>
    </row>
    <row r="278" spans="2:12" s="170" customFormat="1" ht="14.25">
      <c r="B278" s="96" t="e">
        <f>IF((VLOOKUP(C278,Cases!B$1:D$65531,3,FALSE))=0,"",VLOOKUP(C278,Cases!B$1:D$65531,3,FALSE))</f>
        <v>#N/A</v>
      </c>
      <c r="C278" s="113" t="s">
        <v>295</v>
      </c>
      <c r="D278" s="98"/>
      <c r="E278" s="99" t="e">
        <f>IF((VLOOKUP(C278,Cases!B$1:C$65531,2,FALSE))=0,"",VLOOKUP(C278,Cases!B$1:C$65531,2,FALSE))</f>
        <v>#N/A</v>
      </c>
      <c r="F278" s="63"/>
      <c r="G278" s="105"/>
      <c r="H278" s="171"/>
      <c r="I278" s="72"/>
      <c r="J278" s="72"/>
      <c r="K278" s="72"/>
      <c r="L278" s="72"/>
    </row>
    <row r="279" spans="2:12" s="170" customFormat="1" ht="14.25">
      <c r="B279" s="96" t="e">
        <f>IF((VLOOKUP(C279,Cases!B$1:D$65531,3,FALSE))=0,"",VLOOKUP(C279,Cases!B$1:D$65531,3,FALSE))</f>
        <v>#N/A</v>
      </c>
      <c r="C279" s="113" t="s">
        <v>296</v>
      </c>
      <c r="D279" s="98"/>
      <c r="E279" s="99" t="e">
        <f>IF((VLOOKUP(C279,Cases!B$1:C$65531,2,FALSE))=0,"",VLOOKUP(C279,Cases!B$1:C$65531,2,FALSE))</f>
        <v>#N/A</v>
      </c>
      <c r="F279" s="63"/>
      <c r="G279" s="105"/>
      <c r="H279" s="171"/>
      <c r="I279" s="72"/>
      <c r="J279" s="72"/>
      <c r="K279" s="72"/>
      <c r="L279" s="72"/>
    </row>
    <row r="280" spans="2:12" s="170" customFormat="1" ht="14.25">
      <c r="B280" s="96" t="e">
        <f>IF((VLOOKUP(C280,Cases!B$1:D$65531,3,FALSE))=0,"",VLOOKUP(C280,Cases!B$1:D$65531,3,FALSE))</f>
        <v>#N/A</v>
      </c>
      <c r="C280" s="113" t="s">
        <v>297</v>
      </c>
      <c r="D280" s="98"/>
      <c r="E280" s="99" t="e">
        <f>IF((VLOOKUP(C280,Cases!B$1:C$65531,2,FALSE))=0,"",VLOOKUP(C280,Cases!B$1:C$65531,2,FALSE))</f>
        <v>#N/A</v>
      </c>
      <c r="F280" s="63"/>
      <c r="G280" s="105"/>
      <c r="H280" s="171"/>
      <c r="I280" s="72"/>
      <c r="J280" s="72"/>
      <c r="K280" s="72"/>
      <c r="L280" s="72"/>
    </row>
    <row r="281" spans="2:12" s="170" customFormat="1" ht="14.25">
      <c r="B281" s="96" t="e">
        <f>IF((VLOOKUP(C281,Cases!B$1:D$65531,3,FALSE))=0,"",VLOOKUP(C281,Cases!B$1:D$65531,3,FALSE))</f>
        <v>#N/A</v>
      </c>
      <c r="C281" s="113" t="s">
        <v>298</v>
      </c>
      <c r="D281" s="98"/>
      <c r="E281" s="99" t="e">
        <f>IF((VLOOKUP(C281,Cases!B$1:C$65531,2,FALSE))=0,"",VLOOKUP(C281,Cases!B$1:C$65531,2,FALSE))</f>
        <v>#N/A</v>
      </c>
      <c r="F281" s="63"/>
      <c r="G281" s="105"/>
      <c r="H281" s="171"/>
      <c r="I281" s="72"/>
      <c r="J281" s="72"/>
      <c r="K281" s="72"/>
      <c r="L281" s="72"/>
    </row>
    <row r="282" spans="2:8" ht="14.25">
      <c r="B282" s="96" t="e">
        <f>IF((VLOOKUP(C282,Cases!B$1:D$65531,3,FALSE))=0,"",VLOOKUP(C282,Cases!B$1:D$65531,3,FALSE))</f>
        <v>#N/A</v>
      </c>
      <c r="C282" s="113" t="s">
        <v>299</v>
      </c>
      <c r="D282" s="98"/>
      <c r="E282" s="99" t="e">
        <f>IF((VLOOKUP(C282,Cases!B$1:C$65531,2,FALSE))=0,"",VLOOKUP(C282,Cases!B$1:C$65531,2,FALSE))</f>
        <v>#N/A</v>
      </c>
      <c r="F282" s="63"/>
      <c r="G282" s="104"/>
      <c r="H282" s="169"/>
    </row>
    <row r="283" spans="2:12" s="170" customFormat="1" ht="14.25">
      <c r="B283" s="96" t="e">
        <f>IF((VLOOKUP(C283,Cases!B$1:D$65531,3,FALSE))=0,"",VLOOKUP(C283,Cases!B$1:D$65531,3,FALSE))</f>
        <v>#N/A</v>
      </c>
      <c r="C283" s="113" t="s">
        <v>300</v>
      </c>
      <c r="D283" s="98"/>
      <c r="E283" s="99" t="e">
        <f>IF((VLOOKUP(C283,Cases!B$1:C$65531,2,FALSE))=0,"",VLOOKUP(C283,Cases!B$1:C$65531,2,FALSE))</f>
        <v>#N/A</v>
      </c>
      <c r="F283" s="63"/>
      <c r="G283" s="105"/>
      <c r="H283" s="171"/>
      <c r="I283" s="72"/>
      <c r="J283" s="72"/>
      <c r="K283" s="72"/>
      <c r="L283" s="72"/>
    </row>
    <row r="284" spans="2:12" s="170" customFormat="1" ht="14.25">
      <c r="B284" s="96" t="e">
        <f>IF((VLOOKUP(C284,Cases!B$1:D$65531,3,FALSE))=0,"",VLOOKUP(C284,Cases!B$1:D$65531,3,FALSE))</f>
        <v>#N/A</v>
      </c>
      <c r="C284" s="113" t="s">
        <v>301</v>
      </c>
      <c r="D284" s="98"/>
      <c r="E284" s="99" t="e">
        <f>IF((VLOOKUP(C284,Cases!B$1:C$65531,2,FALSE))=0,"",VLOOKUP(C284,Cases!B$1:C$65531,2,FALSE))</f>
        <v>#N/A</v>
      </c>
      <c r="F284" s="63"/>
      <c r="G284" s="105"/>
      <c r="H284" s="171"/>
      <c r="I284" s="72"/>
      <c r="J284" s="72"/>
      <c r="K284" s="72"/>
      <c r="L284" s="72"/>
    </row>
    <row r="285" spans="2:12" s="170" customFormat="1" ht="14.25">
      <c r="B285" s="96" t="e">
        <f>IF((VLOOKUP(C285,Cases!B$1:D$65531,3,FALSE))=0,"",VLOOKUP(C285,Cases!B$1:D$65531,3,FALSE))</f>
        <v>#N/A</v>
      </c>
      <c r="C285" s="113" t="s">
        <v>302</v>
      </c>
      <c r="D285" s="98"/>
      <c r="E285" s="99" t="e">
        <f>IF((VLOOKUP(C285,Cases!B$1:C$65531,2,FALSE))=0,"",VLOOKUP(C285,Cases!B$1:C$65531,2,FALSE))</f>
        <v>#N/A</v>
      </c>
      <c r="F285" s="63"/>
      <c r="G285" s="105"/>
      <c r="H285" s="171"/>
      <c r="I285" s="72"/>
      <c r="J285" s="72"/>
      <c r="K285" s="72"/>
      <c r="L285" s="72"/>
    </row>
    <row r="286" spans="2:12" s="170" customFormat="1" ht="14.25">
      <c r="B286" s="96" t="e">
        <f>IF((VLOOKUP(C286,Cases!B$1:D$65531,3,FALSE))=0,"",VLOOKUP(C286,Cases!B$1:D$65531,3,FALSE))</f>
        <v>#N/A</v>
      </c>
      <c r="C286" s="113" t="s">
        <v>303</v>
      </c>
      <c r="D286" s="98"/>
      <c r="E286" s="99" t="e">
        <f>IF((VLOOKUP(C286,Cases!B$1:C$65531,2,FALSE))=0,"",VLOOKUP(C286,Cases!B$1:C$65531,2,FALSE))</f>
        <v>#N/A</v>
      </c>
      <c r="F286" s="63"/>
      <c r="G286" s="105"/>
      <c r="H286" s="171"/>
      <c r="I286" s="72"/>
      <c r="J286" s="72"/>
      <c r="K286" s="72"/>
      <c r="L286" s="72"/>
    </row>
    <row r="287" spans="2:12" s="170" customFormat="1" ht="14.25">
      <c r="B287" s="96" t="e">
        <f>IF((VLOOKUP(C287,Cases!B$1:D$65531,3,FALSE))=0,"",VLOOKUP(C287,Cases!B$1:D$65531,3,FALSE))</f>
        <v>#N/A</v>
      </c>
      <c r="C287" s="113" t="s">
        <v>304</v>
      </c>
      <c r="D287" s="98"/>
      <c r="E287" s="99" t="e">
        <f>IF((VLOOKUP(C287,Cases!B$1:C$65531,2,FALSE))=0,"",VLOOKUP(C287,Cases!B$1:C$65531,2,FALSE))</f>
        <v>#N/A</v>
      </c>
      <c r="F287" s="63"/>
      <c r="G287" s="105"/>
      <c r="H287" s="171"/>
      <c r="I287" s="72"/>
      <c r="J287" s="72"/>
      <c r="K287" s="72"/>
      <c r="L287" s="72"/>
    </row>
    <row r="288" spans="2:12" s="170" customFormat="1" ht="14.25">
      <c r="B288" s="96" t="e">
        <f>IF((VLOOKUP(C288,Cases!B$1:D$65531,3,FALSE))=0,"",VLOOKUP(C288,Cases!B$1:D$65531,3,FALSE))</f>
        <v>#N/A</v>
      </c>
      <c r="C288" s="113" t="s">
        <v>305</v>
      </c>
      <c r="D288" s="98"/>
      <c r="E288" s="99" t="e">
        <f>IF((VLOOKUP(C288,Cases!B$1:C$65531,2,FALSE))=0,"",VLOOKUP(C288,Cases!B$1:C$65531,2,FALSE))</f>
        <v>#N/A</v>
      </c>
      <c r="F288" s="63"/>
      <c r="G288" s="105"/>
      <c r="H288" s="171"/>
      <c r="I288" s="72"/>
      <c r="J288" s="72"/>
      <c r="K288" s="72"/>
      <c r="L288" s="72"/>
    </row>
    <row r="289" spans="2:12" s="170" customFormat="1" ht="14.25">
      <c r="B289" s="96" t="e">
        <f>IF((VLOOKUP(C289,Cases!B$1:D$65531,3,FALSE))=0,"",VLOOKUP(C289,Cases!B$1:D$65531,3,FALSE))</f>
        <v>#N/A</v>
      </c>
      <c r="C289" s="113" t="s">
        <v>306</v>
      </c>
      <c r="D289" s="98"/>
      <c r="E289" s="99" t="e">
        <f>IF((VLOOKUP(C289,Cases!B$1:C$65531,2,FALSE))=0,"",VLOOKUP(C289,Cases!B$1:C$65531,2,FALSE))</f>
        <v>#N/A</v>
      </c>
      <c r="F289" s="63"/>
      <c r="G289" s="105"/>
      <c r="H289" s="171"/>
      <c r="I289" s="72"/>
      <c r="J289" s="72"/>
      <c r="K289" s="72"/>
      <c r="L289" s="72"/>
    </row>
    <row r="290" spans="2:12" s="170" customFormat="1" ht="14.25">
      <c r="B290" s="96" t="e">
        <f>IF((VLOOKUP(C290,Cases!B$1:D$65531,3,FALSE))=0,"",VLOOKUP(C290,Cases!B$1:D$65531,3,FALSE))</f>
        <v>#N/A</v>
      </c>
      <c r="C290" s="113" t="s">
        <v>307</v>
      </c>
      <c r="D290" s="98"/>
      <c r="E290" s="99" t="e">
        <f>IF((VLOOKUP(C290,Cases!B$1:C$65531,2,FALSE))=0,"",VLOOKUP(C290,Cases!B$1:C$65531,2,FALSE))</f>
        <v>#N/A</v>
      </c>
      <c r="F290" s="63"/>
      <c r="G290" s="105"/>
      <c r="H290" s="171"/>
      <c r="I290" s="72"/>
      <c r="J290" s="72"/>
      <c r="K290" s="72"/>
      <c r="L290" s="72"/>
    </row>
    <row r="291" spans="2:12" s="170" customFormat="1" ht="14.25">
      <c r="B291" s="96" t="e">
        <f>IF((VLOOKUP(C291,Cases!B$1:D$65531,3,FALSE))=0,"",VLOOKUP(C291,Cases!B$1:D$65531,3,FALSE))</f>
        <v>#N/A</v>
      </c>
      <c r="C291" s="113" t="s">
        <v>308</v>
      </c>
      <c r="D291" s="98"/>
      <c r="E291" s="99" t="e">
        <f>IF((VLOOKUP(C291,Cases!B$1:C$65531,2,FALSE))=0,"",VLOOKUP(C291,Cases!B$1:C$65531,2,FALSE))</f>
        <v>#N/A</v>
      </c>
      <c r="F291" s="63"/>
      <c r="G291" s="105"/>
      <c r="H291" s="171"/>
      <c r="I291" s="72"/>
      <c r="J291" s="72"/>
      <c r="K291" s="72"/>
      <c r="L291" s="72"/>
    </row>
    <row r="292" spans="2:12" s="170" customFormat="1" ht="14.25">
      <c r="B292" s="96" t="e">
        <f>IF((VLOOKUP(C292,Cases!B$1:D$65531,3,FALSE))=0,"",VLOOKUP(C292,Cases!B$1:D$65531,3,FALSE))</f>
        <v>#N/A</v>
      </c>
      <c r="C292" s="113" t="s">
        <v>309</v>
      </c>
      <c r="D292" s="98"/>
      <c r="E292" s="99" t="e">
        <f>IF((VLOOKUP(C292,Cases!B$1:C$65531,2,FALSE))=0,"",VLOOKUP(C292,Cases!B$1:C$65531,2,FALSE))</f>
        <v>#N/A</v>
      </c>
      <c r="F292" s="63"/>
      <c r="G292" s="105"/>
      <c r="H292" s="171"/>
      <c r="I292" s="72"/>
      <c r="J292" s="72"/>
      <c r="K292" s="72"/>
      <c r="L292" s="72"/>
    </row>
    <row r="293" spans="2:12" s="170" customFormat="1" ht="14.25">
      <c r="B293" s="96" t="e">
        <f>IF((VLOOKUP(C293,Cases!B$1:D$65531,3,FALSE))=0,"",VLOOKUP(C293,Cases!B$1:D$65531,3,FALSE))</f>
        <v>#N/A</v>
      </c>
      <c r="C293" s="113" t="s">
        <v>310</v>
      </c>
      <c r="D293" s="98"/>
      <c r="E293" s="99" t="e">
        <f>IF((VLOOKUP(C293,Cases!B$1:C$65531,2,FALSE))=0,"",VLOOKUP(C293,Cases!B$1:C$65531,2,FALSE))</f>
        <v>#N/A</v>
      </c>
      <c r="F293" s="63"/>
      <c r="G293" s="105"/>
      <c r="H293" s="171"/>
      <c r="I293" s="72"/>
      <c r="J293" s="72"/>
      <c r="K293" s="72"/>
      <c r="L293" s="72"/>
    </row>
    <row r="294" spans="2:12" s="170" customFormat="1" ht="14.25">
      <c r="B294" s="96" t="e">
        <f>IF((VLOOKUP(C294,Cases!B$1:D$65531,3,FALSE))=0,"",VLOOKUP(C294,Cases!B$1:D$65531,3,FALSE))</f>
        <v>#N/A</v>
      </c>
      <c r="C294" s="113" t="s">
        <v>311</v>
      </c>
      <c r="D294" s="98"/>
      <c r="E294" s="99" t="e">
        <f>IF((VLOOKUP(C294,Cases!B$1:C$65531,2,FALSE))=0,"",VLOOKUP(C294,Cases!B$1:C$65531,2,FALSE))</f>
        <v>#N/A</v>
      </c>
      <c r="F294" s="63"/>
      <c r="G294" s="105"/>
      <c r="H294" s="171"/>
      <c r="I294" s="72"/>
      <c r="J294" s="72"/>
      <c r="K294" s="72"/>
      <c r="L294" s="72"/>
    </row>
    <row r="295" spans="2:12" s="170" customFormat="1" ht="23.25" customHeight="1">
      <c r="B295" s="96" t="e">
        <f>IF((VLOOKUP(C295,Cases!B$1:D$65531,3,FALSE))=0,"",VLOOKUP(C295,Cases!B$1:D$65531,3,FALSE))</f>
        <v>#N/A</v>
      </c>
      <c r="C295" s="113" t="s">
        <v>312</v>
      </c>
      <c r="D295" s="98"/>
      <c r="E295" s="99" t="e">
        <f>IF((VLOOKUP(C295,Cases!B$1:C$65531,2,FALSE))=0,"",VLOOKUP(C295,Cases!B$1:C$65531,2,FALSE))</f>
        <v>#N/A</v>
      </c>
      <c r="F295" s="63"/>
      <c r="G295" s="105"/>
      <c r="H295" s="171"/>
      <c r="I295" s="72"/>
      <c r="J295" s="72"/>
      <c r="K295" s="72"/>
      <c r="L295" s="72"/>
    </row>
    <row r="296" spans="2:12" s="170" customFormat="1" ht="14.25">
      <c r="B296" s="96" t="e">
        <f>IF((VLOOKUP(C296,Cases!B$1:D$65531,3,FALSE))=0,"",VLOOKUP(C296,Cases!B$1:D$65531,3,FALSE))</f>
        <v>#N/A</v>
      </c>
      <c r="C296" s="113" t="s">
        <v>313</v>
      </c>
      <c r="D296" s="98"/>
      <c r="E296" s="99" t="e">
        <f>IF((VLOOKUP(C296,Cases!B$1:C$65531,2,FALSE))=0,"",VLOOKUP(C296,Cases!B$1:C$65531,2,FALSE))</f>
        <v>#N/A</v>
      </c>
      <c r="F296" s="63"/>
      <c r="G296" s="105"/>
      <c r="H296" s="171"/>
      <c r="I296" s="72"/>
      <c r="J296" s="72"/>
      <c r="K296" s="72"/>
      <c r="L296" s="72"/>
    </row>
    <row r="297" spans="2:8" ht="14.25">
      <c r="B297" s="96" t="e">
        <f>IF((VLOOKUP(C297,Cases!B$1:D$65531,3,FALSE))=0,"",VLOOKUP(C297,Cases!B$1:D$65531,3,FALSE))</f>
        <v>#N/A</v>
      </c>
      <c r="C297" s="113" t="s">
        <v>314</v>
      </c>
      <c r="D297" s="98"/>
      <c r="E297" s="99" t="e">
        <f>IF((VLOOKUP(C297,Cases!B$1:C$65531,2,FALSE))=0,"",VLOOKUP(C297,Cases!B$1:C$65531,2,FALSE))</f>
        <v>#N/A</v>
      </c>
      <c r="F297" s="63"/>
      <c r="G297" s="104"/>
      <c r="H297" s="169"/>
    </row>
    <row r="298" spans="2:8" ht="14.25">
      <c r="B298" s="96" t="e">
        <f>IF((VLOOKUP(C298,Cases!B$1:D$65531,3,FALSE))=0,"",VLOOKUP(C298,Cases!B$1:D$65531,3,FALSE))</f>
        <v>#N/A</v>
      </c>
      <c r="C298" s="113" t="s">
        <v>315</v>
      </c>
      <c r="D298" s="98"/>
      <c r="E298" s="99" t="e">
        <f>IF((VLOOKUP(C298,Cases!B$1:C$65531,2,FALSE))=0,"",VLOOKUP(C298,Cases!B$1:C$65531,2,FALSE))</f>
        <v>#N/A</v>
      </c>
      <c r="F298" s="177"/>
      <c r="G298" s="104"/>
      <c r="H298" s="169"/>
    </row>
    <row r="299" spans="2:8" ht="14.25">
      <c r="B299" s="96" t="e">
        <f>IF((VLOOKUP(C299,Cases!B$1:D$65531,3,FALSE))=0,"",VLOOKUP(C299,Cases!B$1:D$65531,3,FALSE))</f>
        <v>#N/A</v>
      </c>
      <c r="C299" s="113" t="s">
        <v>316</v>
      </c>
      <c r="D299" s="98"/>
      <c r="E299" s="99" t="e">
        <f>IF((VLOOKUP(C299,Cases!B$1:C$65531,2,FALSE))=0,"",VLOOKUP(C299,Cases!B$1:C$65531,2,FALSE))</f>
        <v>#N/A</v>
      </c>
      <c r="F299" s="177"/>
      <c r="G299" s="104"/>
      <c r="H299" s="169"/>
    </row>
    <row r="300" spans="2:8" ht="14.25">
      <c r="B300" s="96" t="e">
        <f>IF((VLOOKUP(C300,Cases!B$1:D$65531,3,FALSE))=0,"",VLOOKUP(C300,Cases!B$1:D$65531,3,FALSE))</f>
        <v>#N/A</v>
      </c>
      <c r="C300" s="113" t="s">
        <v>317</v>
      </c>
      <c r="D300" s="98"/>
      <c r="E300" s="99" t="e">
        <f>IF((VLOOKUP(C300,Cases!B$1:C$65531,2,FALSE))=0,"",VLOOKUP(C300,Cases!B$1:C$65531,2,FALSE))</f>
        <v>#N/A</v>
      </c>
      <c r="F300" s="177"/>
      <c r="G300" s="104"/>
      <c r="H300" s="169"/>
    </row>
    <row r="301" spans="2:8" ht="14.25">
      <c r="B301" s="96" t="e">
        <f>IF((VLOOKUP(C301,Cases!B$1:D$65531,3,FALSE))=0,"",VLOOKUP(C301,Cases!B$1:D$65531,3,FALSE))</f>
        <v>#N/A</v>
      </c>
      <c r="C301" s="113" t="s">
        <v>318</v>
      </c>
      <c r="D301" s="98"/>
      <c r="E301" s="99" t="e">
        <f>IF((VLOOKUP(C301,Cases!B$1:C$65531,2,FALSE))=0,"",VLOOKUP(C301,Cases!B$1:C$65531,2,FALSE))</f>
        <v>#N/A</v>
      </c>
      <c r="F301" s="63"/>
      <c r="G301" s="104"/>
      <c r="H301" s="169"/>
    </row>
    <row r="302" spans="2:8" ht="14.25">
      <c r="B302" s="96" t="e">
        <f>IF((VLOOKUP(C302,Cases!B$1:D$65531,3,FALSE))=0,"",VLOOKUP(C302,Cases!B$1:D$65531,3,FALSE))</f>
        <v>#N/A</v>
      </c>
      <c r="C302" s="113" t="s">
        <v>319</v>
      </c>
      <c r="D302" s="98"/>
      <c r="E302" s="99" t="e">
        <f>IF((VLOOKUP(C302,Cases!B$1:C$65531,2,FALSE))=0,"",VLOOKUP(C302,Cases!B$1:C$65531,2,FALSE))</f>
        <v>#N/A</v>
      </c>
      <c r="F302" s="177"/>
      <c r="G302" s="104"/>
      <c r="H302" s="169"/>
    </row>
    <row r="303" spans="2:8" ht="14.25">
      <c r="B303" s="96" t="e">
        <f>IF((VLOOKUP(C303,Cases!B$1:D$65531,3,FALSE))=0,"",VLOOKUP(C303,Cases!B$1:D$65531,3,FALSE))</f>
        <v>#N/A</v>
      </c>
      <c r="C303" s="113" t="s">
        <v>320</v>
      </c>
      <c r="D303" s="98"/>
      <c r="E303" s="99" t="e">
        <f>IF((VLOOKUP(C303,Cases!B$1:C$65531,2,FALSE))=0,"",VLOOKUP(C303,Cases!B$1:C$65531,2,FALSE))</f>
        <v>#N/A</v>
      </c>
      <c r="F303" s="177"/>
      <c r="G303" s="104"/>
      <c r="H303" s="169"/>
    </row>
    <row r="304" spans="2:8" ht="14.25">
      <c r="B304" s="96" t="e">
        <f>IF((VLOOKUP(C304,Cases!B$1:D$65531,3,FALSE))=0,"",VLOOKUP(C304,Cases!B$1:D$65531,3,FALSE))</f>
        <v>#N/A</v>
      </c>
      <c r="C304" s="113" t="s">
        <v>321</v>
      </c>
      <c r="D304" s="98"/>
      <c r="E304" s="99" t="e">
        <f>IF((VLOOKUP(C304,Cases!B$1:C$65531,2,FALSE))=0,"",VLOOKUP(C304,Cases!B$1:C$65531,2,FALSE))</f>
        <v>#N/A</v>
      </c>
      <c r="F304" s="177"/>
      <c r="G304" s="104"/>
      <c r="H304" s="169"/>
    </row>
    <row r="305" spans="2:8" ht="14.25">
      <c r="B305" s="96" t="e">
        <f>IF((VLOOKUP(C305,Cases!B$1:D$65531,3,FALSE))=0,"",VLOOKUP(C305,Cases!B$1:D$65531,3,FALSE))</f>
        <v>#N/A</v>
      </c>
      <c r="C305" s="113" t="s">
        <v>322</v>
      </c>
      <c r="D305" s="98"/>
      <c r="E305" s="99" t="e">
        <f>IF((VLOOKUP(C305,Cases!B$1:C$65531,2,FALSE))=0,"",VLOOKUP(C305,Cases!B$1:C$65531,2,FALSE))</f>
        <v>#N/A</v>
      </c>
      <c r="F305" s="63"/>
      <c r="G305" s="104"/>
      <c r="H305" s="169"/>
    </row>
    <row r="306" spans="2:8" ht="14.25">
      <c r="B306" s="96" t="e">
        <f>IF((VLOOKUP(C306,Cases!B$1:D$65531,3,FALSE))=0,"",VLOOKUP(C306,Cases!B$1:D$65531,3,FALSE))</f>
        <v>#N/A</v>
      </c>
      <c r="C306" s="113" t="s">
        <v>323</v>
      </c>
      <c r="D306" s="98"/>
      <c r="E306" s="99" t="e">
        <f>IF((VLOOKUP(C306,Cases!B$1:C$65531,2,FALSE))=0,"",VLOOKUP(C306,Cases!B$1:C$65531,2,FALSE))</f>
        <v>#N/A</v>
      </c>
      <c r="F306" s="177"/>
      <c r="G306" s="104"/>
      <c r="H306" s="169"/>
    </row>
    <row r="307" spans="2:8" ht="14.25">
      <c r="B307" s="96" t="e">
        <f>IF((VLOOKUP(C307,Cases!B$1:D$65531,3,FALSE))=0,"",VLOOKUP(C307,Cases!B$1:D$65531,3,FALSE))</f>
        <v>#N/A</v>
      </c>
      <c r="C307" s="113" t="s">
        <v>324</v>
      </c>
      <c r="D307" s="98"/>
      <c r="E307" s="99" t="e">
        <f>IF((VLOOKUP(C307,Cases!B$1:C$65531,2,FALSE))=0,"",VLOOKUP(C307,Cases!B$1:C$65531,2,FALSE))</f>
        <v>#N/A</v>
      </c>
      <c r="F307" s="177"/>
      <c r="G307" s="104"/>
      <c r="H307" s="169"/>
    </row>
    <row r="308" spans="2:8" ht="14.25">
      <c r="B308" s="96" t="e">
        <f>IF((VLOOKUP(C308,Cases!B$1:D$65531,3,FALSE))=0,"",VLOOKUP(C308,Cases!B$1:D$65531,3,FALSE))</f>
        <v>#N/A</v>
      </c>
      <c r="C308" s="113" t="s">
        <v>325</v>
      </c>
      <c r="D308" s="98"/>
      <c r="E308" s="99" t="e">
        <f>IF((VLOOKUP(C308,Cases!B$1:C$65531,2,FALSE))=0,"",VLOOKUP(C308,Cases!B$1:C$65531,2,FALSE))</f>
        <v>#N/A</v>
      </c>
      <c r="F308" s="177"/>
      <c r="G308" s="104"/>
      <c r="H308" s="169"/>
    </row>
    <row r="309" spans="2:8" ht="14.25">
      <c r="B309" s="96" t="e">
        <f>IF((VLOOKUP(C309,Cases!B$1:D$65531,3,FALSE))=0,"",VLOOKUP(C309,Cases!B$1:D$65531,3,FALSE))</f>
        <v>#N/A</v>
      </c>
      <c r="C309" s="113" t="s">
        <v>326</v>
      </c>
      <c r="D309" s="98"/>
      <c r="E309" s="99" t="e">
        <f>IF((VLOOKUP(C309,Cases!B$1:C$65531,2,FALSE))=0,"",VLOOKUP(C309,Cases!B$1:C$65531,2,FALSE))</f>
        <v>#N/A</v>
      </c>
      <c r="F309" s="63"/>
      <c r="G309" s="104"/>
      <c r="H309" s="169"/>
    </row>
    <row r="310" spans="2:8" ht="14.25">
      <c r="B310" s="96" t="e">
        <f>IF((VLOOKUP(C310,Cases!B$1:D$65531,3,FALSE))=0,"",VLOOKUP(C310,Cases!B$1:D$65531,3,FALSE))</f>
        <v>#N/A</v>
      </c>
      <c r="C310" s="113" t="s">
        <v>327</v>
      </c>
      <c r="D310" s="98"/>
      <c r="E310" s="99" t="e">
        <f>IF((VLOOKUP(C310,Cases!B$1:C$65531,2,FALSE))=0,"",VLOOKUP(C310,Cases!B$1:C$65531,2,FALSE))</f>
        <v>#N/A</v>
      </c>
      <c r="F310" s="177"/>
      <c r="G310" s="104"/>
      <c r="H310" s="169"/>
    </row>
    <row r="311" spans="2:8" ht="14.25">
      <c r="B311" s="96" t="e">
        <f>IF((VLOOKUP(C311,Cases!B$1:D$65531,3,FALSE))=0,"",VLOOKUP(C311,Cases!B$1:D$65531,3,FALSE))</f>
        <v>#N/A</v>
      </c>
      <c r="C311" s="113" t="s">
        <v>328</v>
      </c>
      <c r="D311" s="98"/>
      <c r="E311" s="99" t="e">
        <f>IF((VLOOKUP(C311,Cases!B$1:C$65531,2,FALSE))=0,"",VLOOKUP(C311,Cases!B$1:C$65531,2,FALSE))</f>
        <v>#N/A</v>
      </c>
      <c r="F311" s="177"/>
      <c r="G311" s="104"/>
      <c r="H311" s="169"/>
    </row>
    <row r="312" spans="2:8" ht="14.25">
      <c r="B312" s="96" t="e">
        <f>IF((VLOOKUP(C312,Cases!B$1:D$65531,3,FALSE))=0,"",VLOOKUP(C312,Cases!B$1:D$65531,3,FALSE))</f>
        <v>#N/A</v>
      </c>
      <c r="C312" s="113" t="s">
        <v>329</v>
      </c>
      <c r="D312" s="98"/>
      <c r="E312" s="99" t="e">
        <f>IF((VLOOKUP(C312,Cases!B$1:C$65531,2,FALSE))=0,"",VLOOKUP(C312,Cases!B$1:C$65531,2,FALSE))</f>
        <v>#N/A</v>
      </c>
      <c r="F312" s="177"/>
      <c r="G312" s="104"/>
      <c r="H312" s="169"/>
    </row>
    <row r="313" spans="2:8" ht="14.25">
      <c r="B313" s="96" t="e">
        <f>IF((VLOOKUP(C313,Cases!B$1:D$65531,3,FALSE))=0,"",VLOOKUP(C313,Cases!B$1:D$65531,3,FALSE))</f>
        <v>#N/A</v>
      </c>
      <c r="C313" s="113" t="s">
        <v>330</v>
      </c>
      <c r="D313" s="98"/>
      <c r="E313" s="99" t="e">
        <f>IF((VLOOKUP(C313,Cases!B$1:C$65531,2,FALSE))=0,"",VLOOKUP(C313,Cases!B$1:C$65531,2,FALSE))</f>
        <v>#N/A</v>
      </c>
      <c r="F313" s="63"/>
      <c r="G313" s="104"/>
      <c r="H313" s="169"/>
    </row>
    <row r="314" spans="2:8" ht="14.25">
      <c r="B314" s="96" t="e">
        <f>IF((VLOOKUP(C314,Cases!B$1:D$65531,3,FALSE))=0,"",VLOOKUP(C314,Cases!B$1:D$65531,3,FALSE))</f>
        <v>#N/A</v>
      </c>
      <c r="C314" s="113" t="s">
        <v>331</v>
      </c>
      <c r="D314" s="98"/>
      <c r="E314" s="99" t="e">
        <f>IF((VLOOKUP(C314,Cases!B$1:C$65531,2,FALSE))=0,"",VLOOKUP(C314,Cases!B$1:C$65531,2,FALSE))</f>
        <v>#N/A</v>
      </c>
      <c r="F314" s="177"/>
      <c r="G314" s="104"/>
      <c r="H314" s="169"/>
    </row>
    <row r="315" spans="2:8" ht="14.25">
      <c r="B315" s="96" t="e">
        <f>IF((VLOOKUP(C315,Cases!B$1:D$65531,3,FALSE))=0,"",VLOOKUP(C315,Cases!B$1:D$65531,3,FALSE))</f>
        <v>#N/A</v>
      </c>
      <c r="C315" s="113" t="s">
        <v>332</v>
      </c>
      <c r="D315" s="98"/>
      <c r="E315" s="99" t="e">
        <f>IF((VLOOKUP(C315,Cases!B$1:C$65531,2,FALSE))=0,"",VLOOKUP(C315,Cases!B$1:C$65531,2,FALSE))</f>
        <v>#N/A</v>
      </c>
      <c r="F315" s="177"/>
      <c r="G315" s="104"/>
      <c r="H315" s="169"/>
    </row>
    <row r="316" spans="2:8" ht="14.25">
      <c r="B316" s="96" t="e">
        <f>IF((VLOOKUP(C316,Cases!B$1:D$65531,3,FALSE))=0,"",VLOOKUP(C316,Cases!B$1:D$65531,3,FALSE))</f>
        <v>#N/A</v>
      </c>
      <c r="C316" s="113" t="s">
        <v>333</v>
      </c>
      <c r="D316" s="98"/>
      <c r="E316" s="99" t="e">
        <f>IF((VLOOKUP(C316,Cases!B$1:C$65531,2,FALSE))=0,"",VLOOKUP(C316,Cases!B$1:C$65531,2,FALSE))</f>
        <v>#N/A</v>
      </c>
      <c r="F316" s="177"/>
      <c r="G316" s="104"/>
      <c r="H316" s="169"/>
    </row>
    <row r="317" spans="2:8" ht="14.25">
      <c r="B317" s="96" t="e">
        <f>IF((VLOOKUP(C317,Cases!B$1:D$65531,3,FALSE))=0,"",VLOOKUP(C317,Cases!B$1:D$65531,3,FALSE))</f>
        <v>#N/A</v>
      </c>
      <c r="C317" s="113" t="s">
        <v>334</v>
      </c>
      <c r="D317" s="98"/>
      <c r="E317" s="99" t="e">
        <f>IF((VLOOKUP(C317,Cases!B$1:C$65531,2,FALSE))=0,"",VLOOKUP(C317,Cases!B$1:C$65531,2,FALSE))</f>
        <v>#N/A</v>
      </c>
      <c r="F317" s="63"/>
      <c r="G317" s="104"/>
      <c r="H317" s="169"/>
    </row>
    <row r="318" spans="2:8" ht="14.25">
      <c r="B318" s="96" t="e">
        <f>IF((VLOOKUP(C318,Cases!B$1:D$65531,3,FALSE))=0,"",VLOOKUP(C318,Cases!B$1:D$65531,3,FALSE))</f>
        <v>#N/A</v>
      </c>
      <c r="C318" s="113" t="s">
        <v>335</v>
      </c>
      <c r="D318" s="98"/>
      <c r="E318" s="99" t="e">
        <f>IF((VLOOKUP(C318,Cases!B$1:C$65531,2,FALSE))=0,"",VLOOKUP(C318,Cases!B$1:C$65531,2,FALSE))</f>
        <v>#N/A</v>
      </c>
      <c r="F318" s="177"/>
      <c r="G318" s="104"/>
      <c r="H318" s="169"/>
    </row>
    <row r="319" spans="2:8" ht="14.25">
      <c r="B319" s="96" t="e">
        <f>IF((VLOOKUP(C319,Cases!B$1:D$65531,3,FALSE))=0,"",VLOOKUP(C319,Cases!B$1:D$65531,3,FALSE))</f>
        <v>#N/A</v>
      </c>
      <c r="C319" s="113" t="s">
        <v>336</v>
      </c>
      <c r="D319" s="98"/>
      <c r="E319" s="99" t="e">
        <f>IF((VLOOKUP(C319,Cases!B$1:C$65531,2,FALSE))=0,"",VLOOKUP(C319,Cases!B$1:C$65531,2,FALSE))</f>
        <v>#N/A</v>
      </c>
      <c r="F319" s="177"/>
      <c r="G319" s="104"/>
      <c r="H319" s="169"/>
    </row>
    <row r="320" spans="2:8" ht="14.25">
      <c r="B320" s="96" t="e">
        <f>IF((VLOOKUP(C320,Cases!B$1:D$65531,3,FALSE))=0,"",VLOOKUP(C320,Cases!B$1:D$65531,3,FALSE))</f>
        <v>#N/A</v>
      </c>
      <c r="C320" s="113" t="s">
        <v>337</v>
      </c>
      <c r="D320" s="98"/>
      <c r="E320" s="99" t="e">
        <f>IF((VLOOKUP(C320,Cases!B$1:C$65531,2,FALSE))=0,"",VLOOKUP(C320,Cases!B$1:C$65531,2,FALSE))</f>
        <v>#N/A</v>
      </c>
      <c r="F320" s="177"/>
      <c r="G320" s="104"/>
      <c r="H320" s="169"/>
    </row>
    <row r="321" spans="2:8" ht="14.25">
      <c r="B321" s="96" t="e">
        <f>IF((VLOOKUP(C321,Cases!B$1:D$65531,3,FALSE))=0,"",VLOOKUP(C321,Cases!B$1:D$65531,3,FALSE))</f>
        <v>#N/A</v>
      </c>
      <c r="C321" s="113" t="s">
        <v>338</v>
      </c>
      <c r="D321" s="98"/>
      <c r="E321" s="99" t="e">
        <f>IF((VLOOKUP(C321,Cases!B$1:C$65531,2,FALSE))=0,"",VLOOKUP(C321,Cases!B$1:C$65531,2,FALSE))</f>
        <v>#N/A</v>
      </c>
      <c r="F321" s="177"/>
      <c r="G321" s="104"/>
      <c r="H321" s="169"/>
    </row>
    <row r="322" spans="2:8" ht="14.25">
      <c r="B322" s="96" t="e">
        <f>IF((VLOOKUP(C322,Cases!B$1:D$65531,3,FALSE))=0,"",VLOOKUP(C322,Cases!B$1:D$65531,3,FALSE))</f>
        <v>#N/A</v>
      </c>
      <c r="C322" s="113" t="s">
        <v>339</v>
      </c>
      <c r="D322" s="98"/>
      <c r="E322" s="99" t="e">
        <f>IF((VLOOKUP(C322,Cases!B$1:C$65531,2,FALSE))=0,"",VLOOKUP(C322,Cases!B$1:C$65531,2,FALSE))</f>
        <v>#N/A</v>
      </c>
      <c r="F322" s="177"/>
      <c r="G322" s="104"/>
      <c r="H322" s="169"/>
    </row>
    <row r="323" spans="2:8" ht="14.25">
      <c r="B323" s="96" t="e">
        <f>IF((VLOOKUP(C323,Cases!B$1:D$65531,3,FALSE))=0,"",VLOOKUP(C323,Cases!B$1:D$65531,3,FALSE))</f>
        <v>#N/A</v>
      </c>
      <c r="C323" s="113" t="s">
        <v>340</v>
      </c>
      <c r="D323" s="98"/>
      <c r="E323" s="99" t="e">
        <f>IF((VLOOKUP(C323,Cases!B$1:C$65531,2,FALSE))=0,"",VLOOKUP(C323,Cases!B$1:C$65531,2,FALSE))</f>
        <v>#N/A</v>
      </c>
      <c r="F323" s="177"/>
      <c r="G323" s="104"/>
      <c r="H323" s="169"/>
    </row>
    <row r="324" spans="2:8" ht="14.25">
      <c r="B324" s="96" t="e">
        <f>IF((VLOOKUP(C324,Cases!B$1:D$65531,3,FALSE))=0,"",VLOOKUP(C324,Cases!B$1:D$65531,3,FALSE))</f>
        <v>#N/A</v>
      </c>
      <c r="C324" s="113" t="s">
        <v>341</v>
      </c>
      <c r="D324" s="98"/>
      <c r="E324" s="99" t="e">
        <f>IF((VLOOKUP(C324,Cases!B$1:C$65531,2,FALSE))=0,"",VLOOKUP(C324,Cases!B$1:C$65531,2,FALSE))</f>
        <v>#N/A</v>
      </c>
      <c r="F324" s="63"/>
      <c r="G324" s="104"/>
      <c r="H324" s="169"/>
    </row>
    <row r="325" spans="2:8" ht="14.25">
      <c r="B325" s="96" t="e">
        <f>IF((VLOOKUP(C325,Cases!B$1:D$65531,3,FALSE))=0,"",VLOOKUP(C325,Cases!B$1:D$65531,3,FALSE))</f>
        <v>#N/A</v>
      </c>
      <c r="C325" s="113" t="s">
        <v>342</v>
      </c>
      <c r="D325" s="98"/>
      <c r="E325" s="99" t="e">
        <f>IF((VLOOKUP(C325,Cases!B$1:C$65531,2,FALSE))=0,"",VLOOKUP(C325,Cases!B$1:C$65531,2,FALSE))</f>
        <v>#N/A</v>
      </c>
      <c r="F325" s="177"/>
      <c r="G325" s="104"/>
      <c r="H325" s="169"/>
    </row>
    <row r="326" spans="2:8" ht="14.25">
      <c r="B326" s="96" t="e">
        <f>IF((VLOOKUP(C326,Cases!B$1:D$65531,3,FALSE))=0,"",VLOOKUP(C326,Cases!B$1:D$65531,3,FALSE))</f>
        <v>#N/A</v>
      </c>
      <c r="C326" s="113" t="s">
        <v>343</v>
      </c>
      <c r="D326" s="98"/>
      <c r="E326" s="99" t="e">
        <f>IF((VLOOKUP(C326,Cases!B$1:C$65531,2,FALSE))=0,"",VLOOKUP(C326,Cases!B$1:C$65531,2,FALSE))</f>
        <v>#N/A</v>
      </c>
      <c r="F326" s="177"/>
      <c r="G326" s="104"/>
      <c r="H326" s="169"/>
    </row>
    <row r="327" spans="2:8" ht="14.25">
      <c r="B327" s="96" t="e">
        <f>IF((VLOOKUP(C327,Cases!B$1:D$65531,3,FALSE))=0,"",VLOOKUP(C327,Cases!B$1:D$65531,3,FALSE))</f>
        <v>#N/A</v>
      </c>
      <c r="C327" s="113" t="s">
        <v>344</v>
      </c>
      <c r="D327" s="98"/>
      <c r="E327" s="99" t="e">
        <f>IF((VLOOKUP(C327,Cases!B$1:C$65531,2,FALSE))=0,"",VLOOKUP(C327,Cases!B$1:C$65531,2,FALSE))</f>
        <v>#N/A</v>
      </c>
      <c r="F327" s="177"/>
      <c r="G327" s="104"/>
      <c r="H327" s="169"/>
    </row>
    <row r="328" spans="2:8" ht="14.25">
      <c r="B328" s="96" t="e">
        <f>IF((VLOOKUP(C328,Cases!B$1:D$65531,3,FALSE))=0,"",VLOOKUP(C328,Cases!B$1:D$65531,3,FALSE))</f>
        <v>#N/A</v>
      </c>
      <c r="C328" s="113" t="s">
        <v>345</v>
      </c>
      <c r="D328" s="98"/>
      <c r="E328" s="99" t="e">
        <f>IF((VLOOKUP(C328,Cases!B$1:C$65531,2,FALSE))=0,"",VLOOKUP(C328,Cases!B$1:C$65531,2,FALSE))</f>
        <v>#N/A</v>
      </c>
      <c r="F328" s="63"/>
      <c r="G328" s="104"/>
      <c r="H328" s="169"/>
    </row>
    <row r="329" spans="2:8" ht="14.25">
      <c r="B329" s="96" t="e">
        <f>IF((VLOOKUP(C329,Cases!B$1:D$65531,3,FALSE))=0,"",VLOOKUP(C329,Cases!B$1:D$65531,3,FALSE))</f>
        <v>#N/A</v>
      </c>
      <c r="C329" s="113" t="s">
        <v>346</v>
      </c>
      <c r="D329" s="98"/>
      <c r="E329" s="99" t="e">
        <f>IF((VLOOKUP(C329,Cases!B$1:C$65531,2,FALSE))=0,"",VLOOKUP(C329,Cases!B$1:C$65531,2,FALSE))</f>
        <v>#N/A</v>
      </c>
      <c r="F329" s="177"/>
      <c r="G329" s="104"/>
      <c r="H329" s="169"/>
    </row>
    <row r="330" spans="2:8" ht="14.25">
      <c r="B330" s="96" t="e">
        <f>IF((VLOOKUP(C330,Cases!B$1:D$65531,3,FALSE))=0,"",VLOOKUP(C330,Cases!B$1:D$65531,3,FALSE))</f>
        <v>#N/A</v>
      </c>
      <c r="C330" s="113" t="s">
        <v>347</v>
      </c>
      <c r="D330" s="98"/>
      <c r="E330" s="99" t="e">
        <f>IF((VLOOKUP(C330,Cases!B$1:C$65531,2,FALSE))=0,"",VLOOKUP(C330,Cases!B$1:C$65531,2,FALSE))</f>
        <v>#N/A</v>
      </c>
      <c r="F330" s="177"/>
      <c r="G330" s="104"/>
      <c r="H330" s="169"/>
    </row>
    <row r="331" spans="2:8" ht="14.25">
      <c r="B331" s="96" t="e">
        <f>IF((VLOOKUP(C331,Cases!B$1:D$65531,3,FALSE))=0,"",VLOOKUP(C331,Cases!B$1:D$65531,3,FALSE))</f>
        <v>#N/A</v>
      </c>
      <c r="C331" s="113" t="s">
        <v>348</v>
      </c>
      <c r="D331" s="98"/>
      <c r="E331" s="99" t="e">
        <f>IF((VLOOKUP(C331,Cases!B$1:C$65531,2,FALSE))=0,"",VLOOKUP(C331,Cases!B$1:C$65531,2,FALSE))</f>
        <v>#N/A</v>
      </c>
      <c r="F331" s="177"/>
      <c r="G331" s="104"/>
      <c r="H331" s="169"/>
    </row>
    <row r="332" spans="2:8" ht="14.25">
      <c r="B332" s="96" t="e">
        <f>IF((VLOOKUP(C332,Cases!B$1:D$65531,3,FALSE))=0,"",VLOOKUP(C332,Cases!B$1:D$65531,3,FALSE))</f>
        <v>#N/A</v>
      </c>
      <c r="C332" s="113" t="s">
        <v>349</v>
      </c>
      <c r="D332" s="98"/>
      <c r="E332" s="99" t="e">
        <f>IF((VLOOKUP(C332,Cases!B$1:C$65531,2,FALSE))=0,"",VLOOKUP(C332,Cases!B$1:C$65531,2,FALSE))</f>
        <v>#N/A</v>
      </c>
      <c r="F332" s="63"/>
      <c r="G332" s="104"/>
      <c r="H332" s="169"/>
    </row>
    <row r="333" spans="2:8" ht="14.25">
      <c r="B333" s="96" t="e">
        <f>IF((VLOOKUP(C333,Cases!B$1:D$65531,3,FALSE))=0,"",VLOOKUP(C333,Cases!B$1:D$65531,3,FALSE))</f>
        <v>#N/A</v>
      </c>
      <c r="C333" s="113" t="s">
        <v>350</v>
      </c>
      <c r="D333" s="98"/>
      <c r="E333" s="99" t="e">
        <f>IF((VLOOKUP(C333,Cases!B$1:C$65531,2,FALSE))=0,"",VLOOKUP(C333,Cases!B$1:C$65531,2,FALSE))</f>
        <v>#N/A</v>
      </c>
      <c r="F333" s="177"/>
      <c r="G333" s="104"/>
      <c r="H333" s="169"/>
    </row>
    <row r="334" spans="2:8" ht="14.25">
      <c r="B334" s="96" t="e">
        <f>IF((VLOOKUP(C334,Cases!B$1:D$65531,3,FALSE))=0,"",VLOOKUP(C334,Cases!B$1:D$65531,3,FALSE))</f>
        <v>#N/A</v>
      </c>
      <c r="C334" s="113" t="s">
        <v>351</v>
      </c>
      <c r="D334" s="98"/>
      <c r="E334" s="99" t="e">
        <f>IF((VLOOKUP(C334,Cases!B$1:C$65531,2,FALSE))=0,"",VLOOKUP(C334,Cases!B$1:C$65531,2,FALSE))</f>
        <v>#N/A</v>
      </c>
      <c r="F334" s="177"/>
      <c r="G334" s="104"/>
      <c r="H334" s="169"/>
    </row>
    <row r="335" spans="2:8" ht="14.25">
      <c r="B335" s="96" t="e">
        <f>IF((VLOOKUP(C335,Cases!B$1:D$65531,3,FALSE))=0,"",VLOOKUP(C335,Cases!B$1:D$65531,3,FALSE))</f>
        <v>#N/A</v>
      </c>
      <c r="C335" s="113" t="s">
        <v>352</v>
      </c>
      <c r="D335" s="98"/>
      <c r="E335" s="99" t="e">
        <f>IF((VLOOKUP(C335,Cases!B$1:C$65531,2,FALSE))=0,"",VLOOKUP(C335,Cases!B$1:C$65531,2,FALSE))</f>
        <v>#N/A</v>
      </c>
      <c r="F335" s="177"/>
      <c r="G335" s="104"/>
      <c r="H335" s="169"/>
    </row>
    <row r="336" spans="2:8" ht="14.25">
      <c r="B336" s="96" t="e">
        <f>IF((VLOOKUP(C336,Cases!B$1:D$65531,3,FALSE))=0,"",VLOOKUP(C336,Cases!B$1:D$65531,3,FALSE))</f>
        <v>#N/A</v>
      </c>
      <c r="C336" s="113" t="s">
        <v>353</v>
      </c>
      <c r="D336" s="98"/>
      <c r="E336" s="99" t="e">
        <f>IF((VLOOKUP(C336,Cases!B$1:C$65531,2,FALSE))=0,"",VLOOKUP(C336,Cases!B$1:C$65531,2,FALSE))</f>
        <v>#N/A</v>
      </c>
      <c r="F336" s="63"/>
      <c r="G336" s="104"/>
      <c r="H336" s="169"/>
    </row>
    <row r="337" spans="2:8" ht="14.25">
      <c r="B337" s="96" t="e">
        <f>IF((VLOOKUP(C337,Cases!B$1:D$65531,3,FALSE))=0,"",VLOOKUP(C337,Cases!B$1:D$65531,3,FALSE))</f>
        <v>#N/A</v>
      </c>
      <c r="C337" s="113" t="s">
        <v>354</v>
      </c>
      <c r="D337" s="98"/>
      <c r="E337" s="99" t="e">
        <f>IF((VLOOKUP(C337,Cases!B$1:C$65531,2,FALSE))=0,"",VLOOKUP(C337,Cases!B$1:C$65531,2,FALSE))</f>
        <v>#N/A</v>
      </c>
      <c r="F337" s="177"/>
      <c r="G337" s="104"/>
      <c r="H337" s="169"/>
    </row>
    <row r="338" spans="2:8" ht="14.25">
      <c r="B338" s="96" t="e">
        <f>IF((VLOOKUP(C338,Cases!B$1:D$65531,3,FALSE))=0,"",VLOOKUP(C338,Cases!B$1:D$65531,3,FALSE))</f>
        <v>#N/A</v>
      </c>
      <c r="C338" s="113" t="s">
        <v>355</v>
      </c>
      <c r="D338" s="98"/>
      <c r="E338" s="99" t="e">
        <f>IF((VLOOKUP(C338,Cases!B$1:C$65531,2,FALSE))=0,"",VLOOKUP(C338,Cases!B$1:C$65531,2,FALSE))</f>
        <v>#N/A</v>
      </c>
      <c r="F338" s="177"/>
      <c r="G338" s="104"/>
      <c r="H338" s="169"/>
    </row>
    <row r="339" spans="2:8" ht="14.25">
      <c r="B339" s="96" t="e">
        <f>IF((VLOOKUP(C339,Cases!B$1:D$65531,3,FALSE))=0,"",VLOOKUP(C339,Cases!B$1:D$65531,3,FALSE))</f>
        <v>#N/A</v>
      </c>
      <c r="C339" s="113" t="s">
        <v>356</v>
      </c>
      <c r="D339" s="98"/>
      <c r="E339" s="99" t="e">
        <f>IF((VLOOKUP(C339,Cases!B$1:C$65531,2,FALSE))=0,"",VLOOKUP(C339,Cases!B$1:C$65531,2,FALSE))</f>
        <v>#N/A</v>
      </c>
      <c r="F339" s="177"/>
      <c r="G339" s="104"/>
      <c r="H339" s="169"/>
    </row>
    <row r="340" spans="2:8" ht="14.25">
      <c r="B340" s="96" t="e">
        <f>IF((VLOOKUP(C340,Cases!B$1:D$65531,3,FALSE))=0,"",VLOOKUP(C340,Cases!B$1:D$65531,3,FALSE))</f>
        <v>#N/A</v>
      </c>
      <c r="C340" s="113" t="s">
        <v>357</v>
      </c>
      <c r="D340" s="98"/>
      <c r="E340" s="99" t="e">
        <f>IF((VLOOKUP(C340,Cases!B$1:C$65531,2,FALSE))=0,"",VLOOKUP(C340,Cases!B$1:C$65531,2,FALSE))</f>
        <v>#N/A</v>
      </c>
      <c r="F340" s="63"/>
      <c r="G340" s="104"/>
      <c r="H340" s="169"/>
    </row>
    <row r="341" spans="2:8" ht="14.25">
      <c r="B341" s="96" t="e">
        <f>IF((VLOOKUP(C341,Cases!B$1:D$65531,3,FALSE))=0,"",VLOOKUP(C341,Cases!B$1:D$65531,3,FALSE))</f>
        <v>#N/A</v>
      </c>
      <c r="C341" s="113" t="s">
        <v>358</v>
      </c>
      <c r="D341" s="98"/>
      <c r="E341" s="99" t="e">
        <f>IF((VLOOKUP(C341,Cases!B$1:C$65531,2,FALSE))=0,"",VLOOKUP(C341,Cases!B$1:C$65531,2,FALSE))</f>
        <v>#N/A</v>
      </c>
      <c r="F341" s="63"/>
      <c r="G341" s="104"/>
      <c r="H341" s="169"/>
    </row>
    <row r="342" spans="2:8" ht="14.25">
      <c r="B342" s="96" t="e">
        <f>IF((VLOOKUP(C342,Cases!B$1:D$65531,3,FALSE))=0,"",VLOOKUP(C342,Cases!B$1:D$65531,3,FALSE))</f>
        <v>#N/A</v>
      </c>
      <c r="C342" s="113" t="s">
        <v>359</v>
      </c>
      <c r="D342" s="98"/>
      <c r="E342" s="99" t="e">
        <f>IF((VLOOKUP(C342,Cases!B$1:C$65531,2,FALSE))=0,"",VLOOKUP(C342,Cases!B$1:C$65531,2,FALSE))</f>
        <v>#N/A</v>
      </c>
      <c r="F342" s="177"/>
      <c r="G342" s="104"/>
      <c r="H342" s="169"/>
    </row>
    <row r="343" spans="2:8" s="32" customFormat="1" ht="14.25">
      <c r="B343" s="96" t="e">
        <f>IF((VLOOKUP(C343,Cases!B$1:D$65531,3,FALSE))=0,"",VLOOKUP(C343,Cases!B$1:D$65531,3,FALSE))</f>
        <v>#N/A</v>
      </c>
      <c r="C343" s="113" t="s">
        <v>360</v>
      </c>
      <c r="D343" s="98"/>
      <c r="E343" s="99" t="e">
        <f>IF((VLOOKUP(C343,Cases!B$1:C$65531,2,FALSE))=0,"",VLOOKUP(C343,Cases!B$1:C$65531,2,FALSE))</f>
        <v>#N/A</v>
      </c>
      <c r="F343" s="177"/>
      <c r="G343" s="51"/>
      <c r="H343" s="62"/>
    </row>
    <row r="344" spans="2:8" s="32" customFormat="1" ht="14.25">
      <c r="B344" s="96" t="e">
        <f>IF((VLOOKUP(C344,Cases!B$1:D$65531,3,FALSE))=0,"",VLOOKUP(C344,Cases!B$1:D$65531,3,FALSE))</f>
        <v>#N/A</v>
      </c>
      <c r="C344" s="113" t="s">
        <v>361</v>
      </c>
      <c r="D344" s="98"/>
      <c r="E344" s="99" t="e">
        <f>IF((VLOOKUP(C344,Cases!B$1:C$65531,2,FALSE))=0,"",VLOOKUP(C344,Cases!B$1:C$65531,2,FALSE))</f>
        <v>#N/A</v>
      </c>
      <c r="F344" s="177"/>
      <c r="G344" s="51"/>
      <c r="H344" s="62"/>
    </row>
    <row r="345" spans="2:8" s="32" customFormat="1" ht="14.25">
      <c r="B345" s="96" t="e">
        <f>IF((VLOOKUP(C345,Cases!B$1:D$65531,3,FALSE))=0,"",VLOOKUP(C345,Cases!B$1:D$65531,3,FALSE))</f>
        <v>#N/A</v>
      </c>
      <c r="C345" s="113" t="s">
        <v>362</v>
      </c>
      <c r="D345" s="98"/>
      <c r="E345" s="99" t="e">
        <f>IF((VLOOKUP(C345,Cases!B$1:C$65531,2,FALSE))=0,"",VLOOKUP(C345,Cases!B$1:C$65531,2,FALSE))</f>
        <v>#N/A</v>
      </c>
      <c r="F345" s="177"/>
      <c r="G345" s="51"/>
      <c r="H345" s="62"/>
    </row>
    <row r="346" spans="2:8" ht="14.25">
      <c r="B346" s="96" t="e">
        <f>IF((VLOOKUP(C346,Cases!B$1:D$65531,3,FALSE))=0,"",VLOOKUP(C346,Cases!B$1:D$65531,3,FALSE))</f>
        <v>#N/A</v>
      </c>
      <c r="C346" s="113" t="s">
        <v>363</v>
      </c>
      <c r="D346" s="98"/>
      <c r="E346" s="99" t="e">
        <f>IF((VLOOKUP(C346,Cases!B$1:C$65531,2,FALSE))=0,"",VLOOKUP(C346,Cases!B$1:C$65531,2,FALSE))</f>
        <v>#N/A</v>
      </c>
      <c r="F346" s="177"/>
      <c r="G346" s="104"/>
      <c r="H346" s="169"/>
    </row>
    <row r="347" spans="2:8" ht="14.25">
      <c r="B347" s="96" t="e">
        <f>IF((VLOOKUP(C347,Cases!B$1:D$65531,3,FALSE))=0,"",VLOOKUP(C347,Cases!B$1:D$65531,3,FALSE))</f>
        <v>#N/A</v>
      </c>
      <c r="C347" s="113" t="s">
        <v>364</v>
      </c>
      <c r="D347" s="98"/>
      <c r="E347" s="99" t="e">
        <f>IF((VLOOKUP(C347,Cases!B$1:C$65531,2,FALSE))=0,"",VLOOKUP(C347,Cases!B$1:C$65531,2,FALSE))</f>
        <v>#N/A</v>
      </c>
      <c r="F347" s="177"/>
      <c r="G347" s="104"/>
      <c r="H347" s="169"/>
    </row>
    <row r="348" spans="2:8" ht="14.25">
      <c r="B348" s="96" t="e">
        <f>IF((VLOOKUP(C348,Cases!B$1:D$65531,3,FALSE))=0,"",VLOOKUP(C348,Cases!B$1:D$65531,3,FALSE))</f>
        <v>#N/A</v>
      </c>
      <c r="C348" s="113" t="s">
        <v>365</v>
      </c>
      <c r="D348" s="98"/>
      <c r="E348" s="99" t="e">
        <f>IF((VLOOKUP(C348,Cases!B$1:C$65531,2,FALSE))=0,"",VLOOKUP(C348,Cases!B$1:C$65531,2,FALSE))</f>
        <v>#N/A</v>
      </c>
      <c r="F348" s="177"/>
      <c r="G348" s="104"/>
      <c r="H348" s="169"/>
    </row>
    <row r="349" spans="2:8" ht="14.25">
      <c r="B349" s="96" t="e">
        <f>IF((VLOOKUP(C349,Cases!B$1:D$65531,3,FALSE))=0,"",VLOOKUP(C349,Cases!B$1:D$65531,3,FALSE))</f>
        <v>#N/A</v>
      </c>
      <c r="C349" s="113" t="s">
        <v>366</v>
      </c>
      <c r="D349" s="98"/>
      <c r="E349" s="99" t="e">
        <f>IF((VLOOKUP(C349,Cases!B$1:C$65531,2,FALSE))=0,"",VLOOKUP(C349,Cases!B$1:C$65531,2,FALSE))</f>
        <v>#N/A</v>
      </c>
      <c r="F349" s="177"/>
      <c r="G349" s="104"/>
      <c r="H349" s="169"/>
    </row>
    <row r="350" spans="2:8" ht="14.25">
      <c r="B350" s="96" t="e">
        <f>IF((VLOOKUP(C350,Cases!B$1:D$65531,3,FALSE))=0,"",VLOOKUP(C350,Cases!B$1:D$65531,3,FALSE))</f>
        <v>#N/A</v>
      </c>
      <c r="C350" s="113" t="s">
        <v>367</v>
      </c>
      <c r="D350" s="98"/>
      <c r="E350" s="99" t="e">
        <f>IF((VLOOKUP(C350,Cases!B$1:C$65531,2,FALSE))=0,"",VLOOKUP(C350,Cases!B$1:C$65531,2,FALSE))</f>
        <v>#N/A</v>
      </c>
      <c r="F350" s="177"/>
      <c r="G350" s="104"/>
      <c r="H350" s="169"/>
    </row>
    <row r="351" spans="2:8" ht="14.25">
      <c r="B351" s="96" t="e">
        <f>IF((VLOOKUP(C351,Cases!B$1:D$65531,3,FALSE))=0,"",VLOOKUP(C351,Cases!B$1:D$65531,3,FALSE))</f>
        <v>#N/A</v>
      </c>
      <c r="C351" s="113" t="s">
        <v>368</v>
      </c>
      <c r="D351" s="98"/>
      <c r="E351" s="99" t="e">
        <f>IF((VLOOKUP(C351,Cases!B$1:C$65531,2,FALSE))=0,"",VLOOKUP(C351,Cases!B$1:C$65531,2,FALSE))</f>
        <v>#N/A</v>
      </c>
      <c r="F351" s="63"/>
      <c r="G351" s="104"/>
      <c r="H351" s="169"/>
    </row>
    <row r="352" spans="2:8" ht="14.25">
      <c r="B352" s="96" t="e">
        <f>IF((VLOOKUP(C352,Cases!B$1:D$65531,3,FALSE))=0,"",VLOOKUP(C352,Cases!B$1:D$65531,3,FALSE))</f>
        <v>#N/A</v>
      </c>
      <c r="C352" s="113" t="s">
        <v>369</v>
      </c>
      <c r="D352" s="98"/>
      <c r="E352" s="99" t="e">
        <f>IF((VLOOKUP(C352,Cases!B$1:C$65531,2,FALSE))=0,"",VLOOKUP(C352,Cases!B$1:C$65531,2,FALSE))</f>
        <v>#N/A</v>
      </c>
      <c r="F352" s="177"/>
      <c r="G352" s="104"/>
      <c r="H352" s="169"/>
    </row>
    <row r="353" spans="2:8" ht="14.25">
      <c r="B353" s="96" t="e">
        <f>IF((VLOOKUP(C353,Cases!B$1:D$65531,3,FALSE))=0,"",VLOOKUP(C353,Cases!B$1:D$65531,3,FALSE))</f>
        <v>#N/A</v>
      </c>
      <c r="C353" s="113" t="s">
        <v>370</v>
      </c>
      <c r="D353" s="98"/>
      <c r="E353" s="99" t="e">
        <f>IF((VLOOKUP(C353,Cases!B$1:C$65531,2,FALSE))=0,"",VLOOKUP(C353,Cases!B$1:C$65531,2,FALSE))</f>
        <v>#N/A</v>
      </c>
      <c r="F353" s="177"/>
      <c r="G353" s="104"/>
      <c r="H353" s="169"/>
    </row>
    <row r="354" spans="2:8" ht="14.25">
      <c r="B354" s="96" t="e">
        <f>IF((VLOOKUP(C354,Cases!B$1:D$65531,3,FALSE))=0,"",VLOOKUP(C354,Cases!B$1:D$65531,3,FALSE))</f>
        <v>#N/A</v>
      </c>
      <c r="C354" s="113" t="s">
        <v>371</v>
      </c>
      <c r="D354" s="98"/>
      <c r="E354" s="99" t="e">
        <f>IF((VLOOKUP(C354,Cases!B$1:C$65531,2,FALSE))=0,"",VLOOKUP(C354,Cases!B$1:C$65531,2,FALSE))</f>
        <v>#N/A</v>
      </c>
      <c r="F354" s="177"/>
      <c r="G354" s="104"/>
      <c r="H354" s="169"/>
    </row>
    <row r="355" spans="2:8" ht="14.25">
      <c r="B355" s="96" t="e">
        <f>IF((VLOOKUP(C355,Cases!B$1:D$65531,3,FALSE))=0,"",VLOOKUP(C355,Cases!B$1:D$65531,3,FALSE))</f>
        <v>#N/A</v>
      </c>
      <c r="C355" s="113" t="s">
        <v>372</v>
      </c>
      <c r="D355" s="98"/>
      <c r="E355" s="99" t="e">
        <f>IF((VLOOKUP(C355,Cases!B$1:C$65531,2,FALSE))=0,"",VLOOKUP(C355,Cases!B$1:C$65531,2,FALSE))</f>
        <v>#N/A</v>
      </c>
      <c r="F355" s="177"/>
      <c r="G355" s="104"/>
      <c r="H355" s="169"/>
    </row>
    <row r="356" spans="2:8" ht="14.25">
      <c r="B356" s="96" t="e">
        <f>IF((VLOOKUP(C356,Cases!B$1:D$65531,3,FALSE))=0,"",VLOOKUP(C356,Cases!B$1:D$65531,3,FALSE))</f>
        <v>#N/A</v>
      </c>
      <c r="C356" s="113" t="s">
        <v>373</v>
      </c>
      <c r="D356" s="98"/>
      <c r="E356" s="99" t="e">
        <f>IF((VLOOKUP(C356,Cases!B$1:C$65531,2,FALSE))=0,"",VLOOKUP(C356,Cases!B$1:C$65531,2,FALSE))</f>
        <v>#N/A</v>
      </c>
      <c r="F356" s="63"/>
      <c r="G356" s="104"/>
      <c r="H356" s="169"/>
    </row>
    <row r="357" spans="2:8" ht="14.25">
      <c r="B357" s="96" t="e">
        <f>IF((VLOOKUP(C357,Cases!B$1:D$65531,3,FALSE))=0,"",VLOOKUP(C357,Cases!B$1:D$65531,3,FALSE))</f>
        <v>#N/A</v>
      </c>
      <c r="C357" s="113" t="s">
        <v>374</v>
      </c>
      <c r="D357" s="98"/>
      <c r="E357" s="99" t="e">
        <f>IF((VLOOKUP(C357,Cases!B$1:C$65531,2,FALSE))=0,"",VLOOKUP(C357,Cases!B$1:C$65531,2,FALSE))</f>
        <v>#N/A</v>
      </c>
      <c r="F357" s="177"/>
      <c r="G357" s="104"/>
      <c r="H357" s="169"/>
    </row>
    <row r="358" spans="2:8" ht="14.25">
      <c r="B358" s="96" t="e">
        <f>IF((VLOOKUP(C358,Cases!B$1:D$65531,3,FALSE))=0,"",VLOOKUP(C358,Cases!B$1:D$65531,3,FALSE))</f>
        <v>#N/A</v>
      </c>
      <c r="C358" s="113" t="s">
        <v>375</v>
      </c>
      <c r="D358" s="98"/>
      <c r="E358" s="99" t="e">
        <f>IF((VLOOKUP(C358,Cases!B$1:C$65531,2,FALSE))=0,"",VLOOKUP(C358,Cases!B$1:C$65531,2,FALSE))</f>
        <v>#N/A</v>
      </c>
      <c r="F358" s="177"/>
      <c r="G358" s="104"/>
      <c r="H358" s="169"/>
    </row>
    <row r="359" spans="2:8" ht="14.25">
      <c r="B359" s="96" t="e">
        <f>IF((VLOOKUP(C359,Cases!B$1:D$65531,3,FALSE))=0,"",VLOOKUP(C359,Cases!B$1:D$65531,3,FALSE))</f>
        <v>#N/A</v>
      </c>
      <c r="C359" s="113" t="s">
        <v>376</v>
      </c>
      <c r="D359" s="98"/>
      <c r="E359" s="99" t="e">
        <f>IF((VLOOKUP(C359,Cases!B$1:C$65531,2,FALSE))=0,"",VLOOKUP(C359,Cases!B$1:C$65531,2,FALSE))</f>
        <v>#N/A</v>
      </c>
      <c r="F359" s="177"/>
      <c r="G359" s="104"/>
      <c r="H359" s="169"/>
    </row>
    <row r="360" spans="2:8" ht="14.25">
      <c r="B360" s="96" t="e">
        <f>IF((VLOOKUP(C360,Cases!B$1:D$65531,3,FALSE))=0,"",VLOOKUP(C360,Cases!B$1:D$65531,3,FALSE))</f>
        <v>#N/A</v>
      </c>
      <c r="C360" s="113" t="s">
        <v>377</v>
      </c>
      <c r="D360" s="98"/>
      <c r="E360" s="99" t="e">
        <f>IF((VLOOKUP(C360,Cases!B$1:C$65531,2,FALSE))=0,"",VLOOKUP(C360,Cases!B$1:C$65531,2,FALSE))</f>
        <v>#N/A</v>
      </c>
      <c r="F360" s="63"/>
      <c r="G360" s="104"/>
      <c r="H360" s="169"/>
    </row>
    <row r="361" spans="2:8" ht="14.25">
      <c r="B361" s="96" t="e">
        <f>IF((VLOOKUP(C361,Cases!B$1:D$65531,3,FALSE))=0,"",VLOOKUP(C361,Cases!B$1:D$65531,3,FALSE))</f>
        <v>#N/A</v>
      </c>
      <c r="C361" s="113" t="s">
        <v>378</v>
      </c>
      <c r="D361" s="98"/>
      <c r="E361" s="99" t="e">
        <f>IF((VLOOKUP(C361,Cases!B$1:C$65531,2,FALSE))=0,"",VLOOKUP(C361,Cases!B$1:C$65531,2,FALSE))</f>
        <v>#N/A</v>
      </c>
      <c r="F361" s="177"/>
      <c r="G361" s="104"/>
      <c r="H361" s="169"/>
    </row>
    <row r="362" spans="2:8" ht="14.25">
      <c r="B362" s="96" t="e">
        <f>IF((VLOOKUP(C362,Cases!B$1:D$65531,3,FALSE))=0,"",VLOOKUP(C362,Cases!B$1:D$65531,3,FALSE))</f>
        <v>#N/A</v>
      </c>
      <c r="C362" s="113" t="s">
        <v>379</v>
      </c>
      <c r="D362" s="98"/>
      <c r="E362" s="99" t="e">
        <f>IF((VLOOKUP(C362,Cases!B$1:C$65531,2,FALSE))=0,"",VLOOKUP(C362,Cases!B$1:C$65531,2,FALSE))</f>
        <v>#N/A</v>
      </c>
      <c r="F362" s="177"/>
      <c r="G362" s="104"/>
      <c r="H362" s="169"/>
    </row>
    <row r="363" spans="2:8" ht="14.25">
      <c r="B363" s="96" t="e">
        <f>IF((VLOOKUP(C363,Cases!B$1:D$65531,3,FALSE))=0,"",VLOOKUP(C363,Cases!B$1:D$65531,3,FALSE))</f>
        <v>#N/A</v>
      </c>
      <c r="C363" s="113" t="s">
        <v>380</v>
      </c>
      <c r="D363" s="98"/>
      <c r="E363" s="99" t="e">
        <f>IF((VLOOKUP(C363,Cases!B$1:C$65531,2,FALSE))=0,"",VLOOKUP(C363,Cases!B$1:C$65531,2,FALSE))</f>
        <v>#N/A</v>
      </c>
      <c r="F363" s="177"/>
      <c r="G363" s="104"/>
      <c r="H363" s="169"/>
    </row>
    <row r="364" spans="2:8" ht="14.25">
      <c r="B364" s="96" t="e">
        <f>IF((VLOOKUP(C364,Cases!B$1:D$65531,3,FALSE))=0,"",VLOOKUP(C364,Cases!B$1:D$65531,3,FALSE))</f>
        <v>#N/A</v>
      </c>
      <c r="C364" s="113" t="s">
        <v>381</v>
      </c>
      <c r="D364" s="98"/>
      <c r="E364" s="99" t="e">
        <f>IF((VLOOKUP(C364,Cases!B$1:C$65531,2,FALSE))=0,"",VLOOKUP(C364,Cases!B$1:C$65531,2,FALSE))</f>
        <v>#N/A</v>
      </c>
      <c r="F364" s="177"/>
      <c r="G364" s="104"/>
      <c r="H364" s="169"/>
    </row>
    <row r="365" spans="2:8" ht="14.25">
      <c r="B365" s="96" t="e">
        <f>IF((VLOOKUP(C365,Cases!B$1:D$65531,3,FALSE))=0,"",VLOOKUP(C365,Cases!B$1:D$65531,3,FALSE))</f>
        <v>#N/A</v>
      </c>
      <c r="C365" s="113" t="s">
        <v>382</v>
      </c>
      <c r="D365" s="98"/>
      <c r="E365" s="99" t="e">
        <f>IF((VLOOKUP(C365,Cases!B$1:C$65531,2,FALSE))=0,"",VLOOKUP(C365,Cases!B$1:C$65531,2,FALSE))</f>
        <v>#N/A</v>
      </c>
      <c r="F365" s="63"/>
      <c r="G365" s="104"/>
      <c r="H365" s="169"/>
    </row>
    <row r="366" spans="2:8" ht="14.25">
      <c r="B366" s="96" t="e">
        <f>IF((VLOOKUP(C366,Cases!B$1:D$65531,3,FALSE))=0,"",VLOOKUP(C366,Cases!B$1:D$65531,3,FALSE))</f>
        <v>#N/A</v>
      </c>
      <c r="C366" s="113" t="s">
        <v>383</v>
      </c>
      <c r="D366" s="98"/>
      <c r="E366" s="99" t="e">
        <f>IF((VLOOKUP(C366,Cases!B$1:C$65531,2,FALSE))=0,"",VLOOKUP(C366,Cases!B$1:C$65531,2,FALSE))</f>
        <v>#N/A</v>
      </c>
      <c r="F366" s="63"/>
      <c r="G366" s="104"/>
      <c r="H366" s="169"/>
    </row>
    <row r="367" spans="2:8" ht="14.25">
      <c r="B367" s="96" t="e">
        <f>IF((VLOOKUP(C367,Cases!B$1:D$65531,3,FALSE))=0,"",VLOOKUP(C367,Cases!B$1:D$65531,3,FALSE))</f>
        <v>#N/A</v>
      </c>
      <c r="C367" s="113" t="s">
        <v>384</v>
      </c>
      <c r="D367" s="98"/>
      <c r="E367" s="99" t="e">
        <f>IF((VLOOKUP(C367,Cases!B$1:C$65531,2,FALSE))=0,"",VLOOKUP(C367,Cases!B$1:C$65531,2,FALSE))</f>
        <v>#N/A</v>
      </c>
      <c r="F367" s="63"/>
      <c r="G367" s="104"/>
      <c r="H367" s="169"/>
    </row>
    <row r="368" spans="2:11" s="170" customFormat="1" ht="14.25">
      <c r="B368" s="96" t="e">
        <f>IF((VLOOKUP(C368,Cases!B$1:D$65531,3,FALSE))=0,"",VLOOKUP(C368,Cases!B$1:D$65531,3,FALSE))</f>
        <v>#N/A</v>
      </c>
      <c r="C368" s="113" t="s">
        <v>385</v>
      </c>
      <c r="D368" s="98"/>
      <c r="E368" s="99" t="e">
        <f>IF((VLOOKUP(C368,Cases!B$1:C$65531,2,FALSE))=0,"",VLOOKUP(C368,Cases!B$1:C$65531,2,FALSE))</f>
        <v>#N/A</v>
      </c>
      <c r="F368" s="63"/>
      <c r="G368" s="105"/>
      <c r="H368" s="171"/>
      <c r="I368" s="72"/>
      <c r="J368" s="72"/>
      <c r="K368" s="72"/>
    </row>
    <row r="369" spans="2:11" s="170" customFormat="1" ht="14.25">
      <c r="B369" s="96" t="e">
        <f>IF((VLOOKUP(C369,Cases!B$1:D$65531,3,FALSE))=0,"",VLOOKUP(C369,Cases!B$1:D$65531,3,FALSE))</f>
        <v>#N/A</v>
      </c>
      <c r="C369" s="113" t="s">
        <v>386</v>
      </c>
      <c r="D369" s="98"/>
      <c r="E369" s="99" t="e">
        <f>IF((VLOOKUP(C369,Cases!B$1:C$65531,2,FALSE))=0,"",VLOOKUP(C369,Cases!B$1:C$65531,2,FALSE))</f>
        <v>#N/A</v>
      </c>
      <c r="F369" s="63"/>
      <c r="G369" s="105"/>
      <c r="H369" s="171"/>
      <c r="I369" s="72"/>
      <c r="J369" s="72"/>
      <c r="K369" s="72"/>
    </row>
    <row r="370" spans="2:11" s="170" customFormat="1" ht="14.25">
      <c r="B370" s="96" t="e">
        <f>IF((VLOOKUP(C370,Cases!B$1:D$65531,3,FALSE))=0,"",VLOOKUP(C370,Cases!B$1:D$65531,3,FALSE))</f>
        <v>#N/A</v>
      </c>
      <c r="C370" s="113" t="s">
        <v>387</v>
      </c>
      <c r="D370" s="98"/>
      <c r="E370" s="99" t="e">
        <f>IF((VLOOKUP(C370,Cases!B$1:C$65531,2,FALSE))=0,"",VLOOKUP(C370,Cases!B$1:C$65531,2,FALSE))</f>
        <v>#N/A</v>
      </c>
      <c r="F370" s="63"/>
      <c r="G370" s="105"/>
      <c r="H370" s="171"/>
      <c r="I370" s="72"/>
      <c r="J370" s="72"/>
      <c r="K370" s="72"/>
    </row>
    <row r="371" spans="2:11" s="170" customFormat="1" ht="14.25">
      <c r="B371" s="96" t="e">
        <f>IF((VLOOKUP(C371,Cases!B$1:D$65531,3,FALSE))=0,"",VLOOKUP(C371,Cases!B$1:D$65531,3,FALSE))</f>
        <v>#N/A</v>
      </c>
      <c r="C371" s="113" t="s">
        <v>388</v>
      </c>
      <c r="D371" s="98"/>
      <c r="E371" s="99" t="e">
        <f>IF((VLOOKUP(C371,Cases!B$1:C$65531,2,FALSE))=0,"",VLOOKUP(C371,Cases!B$1:C$65531,2,FALSE))</f>
        <v>#N/A</v>
      </c>
      <c r="F371" s="63"/>
      <c r="G371" s="105"/>
      <c r="H371" s="171"/>
      <c r="I371" s="72"/>
      <c r="J371" s="72"/>
      <c r="K371" s="72"/>
    </row>
    <row r="372" spans="2:11" s="170" customFormat="1" ht="14.25">
      <c r="B372" s="96" t="e">
        <f>IF((VLOOKUP(C372,Cases!B$1:D$65531,3,FALSE))=0,"",VLOOKUP(C372,Cases!B$1:D$65531,3,FALSE))</f>
        <v>#N/A</v>
      </c>
      <c r="C372" s="113" t="s">
        <v>389</v>
      </c>
      <c r="D372" s="98"/>
      <c r="E372" s="99" t="e">
        <f>IF((VLOOKUP(C372,Cases!B$1:C$65531,2,FALSE))=0,"",VLOOKUP(C372,Cases!B$1:C$65531,2,FALSE))</f>
        <v>#N/A</v>
      </c>
      <c r="F372" s="63"/>
      <c r="G372" s="105"/>
      <c r="H372" s="171"/>
      <c r="I372" s="72"/>
      <c r="J372" s="72"/>
      <c r="K372" s="72"/>
    </row>
    <row r="373" spans="2:11" s="170" customFormat="1" ht="14.25">
      <c r="B373" s="96" t="e">
        <f>IF((VLOOKUP(C373,Cases!B$1:D$65531,3,FALSE))=0,"",VLOOKUP(C373,Cases!B$1:D$65531,3,FALSE))</f>
        <v>#N/A</v>
      </c>
      <c r="C373" s="113" t="s">
        <v>390</v>
      </c>
      <c r="D373" s="98"/>
      <c r="E373" s="99" t="e">
        <f>IF((VLOOKUP(C373,Cases!B$1:C$65531,2,FALSE))=0,"",VLOOKUP(C373,Cases!B$1:C$65531,2,FALSE))</f>
        <v>#N/A</v>
      </c>
      <c r="F373" s="63"/>
      <c r="G373" s="105"/>
      <c r="H373" s="171"/>
      <c r="I373" s="72"/>
      <c r="J373" s="72"/>
      <c r="K373" s="72"/>
    </row>
    <row r="374" spans="2:11" s="170" customFormat="1" ht="14.25">
      <c r="B374" s="96" t="e">
        <f>IF((VLOOKUP(C374,Cases!B$1:D$65531,3,FALSE))=0,"",VLOOKUP(C374,Cases!B$1:D$65531,3,FALSE))</f>
        <v>#N/A</v>
      </c>
      <c r="C374" s="113" t="s">
        <v>391</v>
      </c>
      <c r="D374" s="98"/>
      <c r="E374" s="99" t="e">
        <f>IF((VLOOKUP(C374,Cases!B$1:C$65531,2,FALSE))=0,"",VLOOKUP(C374,Cases!B$1:C$65531,2,FALSE))</f>
        <v>#N/A</v>
      </c>
      <c r="F374" s="63"/>
      <c r="G374" s="105"/>
      <c r="H374" s="171"/>
      <c r="I374" s="72"/>
      <c r="J374" s="72"/>
      <c r="K374" s="72"/>
    </row>
    <row r="375" spans="2:11" s="170" customFormat="1" ht="14.25">
      <c r="B375" s="96" t="e">
        <f>IF((VLOOKUP(C375,Cases!B$1:D$65531,3,FALSE))=0,"",VLOOKUP(C375,Cases!B$1:D$65531,3,FALSE))</f>
        <v>#N/A</v>
      </c>
      <c r="C375" s="113" t="s">
        <v>392</v>
      </c>
      <c r="D375" s="98"/>
      <c r="E375" s="99" t="e">
        <f>IF((VLOOKUP(C375,Cases!B$1:C$65531,2,FALSE))=0,"",VLOOKUP(C375,Cases!B$1:C$65531,2,FALSE))</f>
        <v>#N/A</v>
      </c>
      <c r="F375" s="63"/>
      <c r="G375" s="105"/>
      <c r="H375" s="171"/>
      <c r="I375" s="72"/>
      <c r="J375" s="72"/>
      <c r="K375" s="72"/>
    </row>
    <row r="376" spans="2:11" s="170" customFormat="1" ht="14.25">
      <c r="B376" s="96" t="e">
        <f>IF((VLOOKUP(C376,Cases!B$1:D$65531,3,FALSE))=0,"",VLOOKUP(C376,Cases!B$1:D$65531,3,FALSE))</f>
        <v>#N/A</v>
      </c>
      <c r="C376" s="113" t="s">
        <v>393</v>
      </c>
      <c r="D376" s="98"/>
      <c r="E376" s="99" t="e">
        <f>IF((VLOOKUP(C376,Cases!B$1:C$65531,2,FALSE))=0,"",VLOOKUP(C376,Cases!B$1:C$65531,2,FALSE))</f>
        <v>#N/A</v>
      </c>
      <c r="F376" s="63"/>
      <c r="G376" s="105"/>
      <c r="H376" s="171"/>
      <c r="I376" s="72"/>
      <c r="J376" s="72"/>
      <c r="K376" s="72"/>
    </row>
    <row r="377" spans="2:8" ht="14.25">
      <c r="B377" s="96" t="e">
        <f>IF((VLOOKUP(C377,Cases!B$1:D$65531,3,FALSE))=0,"",VLOOKUP(C377,Cases!B$1:D$65531,3,FALSE))</f>
        <v>#N/A</v>
      </c>
      <c r="C377" s="113" t="s">
        <v>394</v>
      </c>
      <c r="D377" s="98"/>
      <c r="E377" s="99" t="e">
        <f>IF((VLOOKUP(C377,Cases!B$1:C$65531,2,FALSE))=0,"",VLOOKUP(C377,Cases!B$1:C$65531,2,FALSE))</f>
        <v>#N/A</v>
      </c>
      <c r="F377" s="63"/>
      <c r="G377" s="104"/>
      <c r="H377" s="169"/>
    </row>
    <row r="378" spans="2:8" ht="14.25">
      <c r="B378" s="96" t="e">
        <f>IF((VLOOKUP(C378,Cases!B$1:D$65531,3,FALSE))=0,"",VLOOKUP(C378,Cases!B$1:D$65531,3,FALSE))</f>
        <v>#N/A</v>
      </c>
      <c r="C378" s="113" t="s">
        <v>395</v>
      </c>
      <c r="D378" s="98"/>
      <c r="E378" s="99" t="e">
        <f>IF((VLOOKUP(C378,Cases!B$1:C$65531,2,FALSE))=0,"",VLOOKUP(C378,Cases!B$1:C$65531,2,FALSE))</f>
        <v>#N/A</v>
      </c>
      <c r="F378" s="177"/>
      <c r="G378" s="104"/>
      <c r="H378" s="169"/>
    </row>
    <row r="379" spans="2:8" ht="14.25">
      <c r="B379" s="96" t="e">
        <f>IF((VLOOKUP(C379,Cases!B$1:D$65531,3,FALSE))=0,"",VLOOKUP(C379,Cases!B$1:D$65531,3,FALSE))</f>
        <v>#N/A</v>
      </c>
      <c r="C379" s="113" t="s">
        <v>396</v>
      </c>
      <c r="D379" s="98"/>
      <c r="E379" s="99" t="e">
        <f>IF((VLOOKUP(C379,Cases!B$1:C$65531,2,FALSE))=0,"",VLOOKUP(C379,Cases!B$1:C$65531,2,FALSE))</f>
        <v>#N/A</v>
      </c>
      <c r="F379" s="177"/>
      <c r="G379" s="104"/>
      <c r="H379" s="169"/>
    </row>
    <row r="380" spans="2:8" ht="14.25">
      <c r="B380" s="96" t="e">
        <f>IF((VLOOKUP(C380,Cases!B$1:D$65531,3,FALSE))=0,"",VLOOKUP(C380,Cases!B$1:D$65531,3,FALSE))</f>
        <v>#N/A</v>
      </c>
      <c r="C380" s="113" t="s">
        <v>397</v>
      </c>
      <c r="D380" s="98"/>
      <c r="E380" s="99" t="e">
        <f>IF((VLOOKUP(C380,Cases!B$1:C$65531,2,FALSE))=0,"",VLOOKUP(C380,Cases!B$1:C$65531,2,FALSE))</f>
        <v>#N/A</v>
      </c>
      <c r="F380" s="63"/>
      <c r="G380" s="104"/>
      <c r="H380" s="169"/>
    </row>
    <row r="381" spans="2:8" ht="14.25">
      <c r="B381" s="96" t="e">
        <f>IF((VLOOKUP(C381,Cases!B$1:D$65531,3,FALSE))=0,"",VLOOKUP(C381,Cases!B$1:D$65531,3,FALSE))</f>
        <v>#N/A</v>
      </c>
      <c r="C381" s="113" t="s">
        <v>398</v>
      </c>
      <c r="D381" s="98"/>
      <c r="E381" s="99" t="e">
        <f>IF((VLOOKUP(C381,Cases!B$1:C$65531,2,FALSE))=0,"",VLOOKUP(C381,Cases!B$1:C$65531,2,FALSE))</f>
        <v>#N/A</v>
      </c>
      <c r="F381" s="177"/>
      <c r="G381" s="104"/>
      <c r="H381" s="169"/>
    </row>
    <row r="382" spans="2:8" ht="14.25">
      <c r="B382" s="96" t="e">
        <f>IF((VLOOKUP(C382,Cases!B$1:D$65531,3,FALSE))=0,"",VLOOKUP(C382,Cases!B$1:D$65531,3,FALSE))</f>
        <v>#N/A</v>
      </c>
      <c r="C382" s="113" t="s">
        <v>399</v>
      </c>
      <c r="D382" s="98"/>
      <c r="E382" s="99" t="e">
        <f>IF((VLOOKUP(C382,Cases!B$1:C$65531,2,FALSE))=0,"",VLOOKUP(C382,Cases!B$1:C$65531,2,FALSE))</f>
        <v>#N/A</v>
      </c>
      <c r="F382" s="177"/>
      <c r="G382" s="104"/>
      <c r="H382" s="169"/>
    </row>
    <row r="383" spans="2:8" ht="14.25">
      <c r="B383" s="96" t="e">
        <f>IF((VLOOKUP(C383,Cases!B$1:D$65531,3,FALSE))=0,"",VLOOKUP(C383,Cases!B$1:D$65531,3,FALSE))</f>
        <v>#N/A</v>
      </c>
      <c r="C383" s="113" t="s">
        <v>400</v>
      </c>
      <c r="D383" s="98"/>
      <c r="E383" s="99" t="e">
        <f>IF((VLOOKUP(C383,Cases!B$1:C$65531,2,FALSE))=0,"",VLOOKUP(C383,Cases!B$1:C$65531,2,FALSE))</f>
        <v>#N/A</v>
      </c>
      <c r="F383" s="178"/>
      <c r="G383" s="104"/>
      <c r="H383" s="169"/>
    </row>
    <row r="384" spans="2:8" ht="14.25">
      <c r="B384" s="96" t="e">
        <f>IF((VLOOKUP(C384,Cases!B$1:D$65531,3,FALSE))=0,"",VLOOKUP(C384,Cases!B$1:D$65531,3,FALSE))</f>
        <v>#N/A</v>
      </c>
      <c r="C384" s="113" t="s">
        <v>401</v>
      </c>
      <c r="D384" s="98"/>
      <c r="E384" s="99" t="e">
        <f>IF((VLOOKUP(C384,Cases!B$1:C$65531,2,FALSE))=0,"",VLOOKUP(C384,Cases!B$1:C$65531,2,FALSE))</f>
        <v>#N/A</v>
      </c>
      <c r="F384" s="178"/>
      <c r="G384" s="104"/>
      <c r="H384" s="169"/>
    </row>
    <row r="385" spans="2:8" ht="14.25">
      <c r="B385" s="96" t="e">
        <f>IF((VLOOKUP(C385,Cases!B$1:D$65531,3,FALSE))=0,"",VLOOKUP(C385,Cases!B$1:D$65531,3,FALSE))</f>
        <v>#N/A</v>
      </c>
      <c r="C385" s="113" t="s">
        <v>402</v>
      </c>
      <c r="D385" s="98"/>
      <c r="E385" s="99" t="e">
        <f>IF((VLOOKUP(C385,Cases!B$1:C$65531,2,FALSE))=0,"",VLOOKUP(C385,Cases!B$1:C$65531,2,FALSE))</f>
        <v>#N/A</v>
      </c>
      <c r="F385" s="63"/>
      <c r="G385" s="104"/>
      <c r="H385" s="169"/>
    </row>
    <row r="386" spans="2:8" ht="14.25">
      <c r="B386" s="96" t="e">
        <f>IF((VLOOKUP(C386,Cases!B$1:D$65531,3,FALSE))=0,"",VLOOKUP(C386,Cases!B$1:D$65531,3,FALSE))</f>
        <v>#N/A</v>
      </c>
      <c r="C386" s="113" t="s">
        <v>403</v>
      </c>
      <c r="D386" s="98"/>
      <c r="E386" s="99" t="e">
        <f>IF((VLOOKUP(C386,Cases!B$1:C$65531,2,FALSE))=0,"",VLOOKUP(C386,Cases!B$1:C$65531,2,FALSE))</f>
        <v>#N/A</v>
      </c>
      <c r="F386" s="177"/>
      <c r="G386" s="104"/>
      <c r="H386" s="169"/>
    </row>
    <row r="387" spans="2:8" ht="14.25">
      <c r="B387" s="96" t="e">
        <f>IF((VLOOKUP(C387,Cases!B$1:D$65531,3,FALSE))=0,"",VLOOKUP(C387,Cases!B$1:D$65531,3,FALSE))</f>
        <v>#N/A</v>
      </c>
      <c r="C387" s="113" t="s">
        <v>404</v>
      </c>
      <c r="D387" s="98"/>
      <c r="E387" s="99" t="e">
        <f>IF((VLOOKUP(C387,Cases!B$1:C$65531,2,FALSE))=0,"",VLOOKUP(C387,Cases!B$1:C$65531,2,FALSE))</f>
        <v>#N/A</v>
      </c>
      <c r="F387" s="178"/>
      <c r="G387" s="104"/>
      <c r="H387" s="169"/>
    </row>
    <row r="388" spans="2:8" ht="14.25">
      <c r="B388" s="96" t="e">
        <f>IF((VLOOKUP(C388,Cases!B$1:D$65531,3,FALSE))=0,"",VLOOKUP(C388,Cases!B$1:D$65531,3,FALSE))</f>
        <v>#N/A</v>
      </c>
      <c r="C388" s="113" t="s">
        <v>405</v>
      </c>
      <c r="D388" s="98"/>
      <c r="E388" s="99" t="e">
        <f>IF((VLOOKUP(C388,Cases!B$1:C$65531,2,FALSE))=0,"",VLOOKUP(C388,Cases!B$1:C$65531,2,FALSE))</f>
        <v>#N/A</v>
      </c>
      <c r="F388" s="177"/>
      <c r="G388" s="104"/>
      <c r="H388" s="169"/>
    </row>
    <row r="389" spans="2:8" ht="14.25">
      <c r="B389" s="96" t="e">
        <f>IF((VLOOKUP(C389,Cases!B$1:D$65531,3,FALSE))=0,"",VLOOKUP(C389,Cases!B$1:D$65531,3,FALSE))</f>
        <v>#N/A</v>
      </c>
      <c r="C389" s="113" t="s">
        <v>406</v>
      </c>
      <c r="D389" s="98"/>
      <c r="E389" s="99" t="e">
        <f>IF((VLOOKUP(C389,Cases!B$1:C$65531,2,FALSE))=0,"",VLOOKUP(C389,Cases!B$1:C$65531,2,FALSE))</f>
        <v>#N/A</v>
      </c>
      <c r="F389" s="177"/>
      <c r="G389" s="104"/>
      <c r="H389" s="169"/>
    </row>
    <row r="390" spans="2:8" ht="14.25">
      <c r="B390" s="96" t="e">
        <f>IF((VLOOKUP(C390,Cases!B$1:D$65531,3,FALSE))=0,"",VLOOKUP(C390,Cases!B$1:D$65531,3,FALSE))</f>
        <v>#N/A</v>
      </c>
      <c r="C390" s="113" t="s">
        <v>407</v>
      </c>
      <c r="D390" s="98"/>
      <c r="E390" s="99" t="e">
        <f>IF((VLOOKUP(C390,Cases!B$1:C$65531,2,FALSE))=0,"",VLOOKUP(C390,Cases!B$1:C$65531,2,FALSE))</f>
        <v>#N/A</v>
      </c>
      <c r="F390" s="177"/>
      <c r="G390" s="104"/>
      <c r="H390" s="169"/>
    </row>
    <row r="391" spans="2:11" s="170" customFormat="1" ht="14.25">
      <c r="B391" s="96" t="e">
        <f>IF((VLOOKUP(C391,Cases!B$1:D$65531,3,FALSE))=0,"",VLOOKUP(C391,Cases!B$1:D$65531,3,FALSE))</f>
        <v>#N/A</v>
      </c>
      <c r="C391" s="113" t="s">
        <v>408</v>
      </c>
      <c r="D391" s="98"/>
      <c r="E391" s="99" t="e">
        <f>IF((VLOOKUP(C391,Cases!B$1:C$65531,2,FALSE))=0,"",VLOOKUP(C391,Cases!B$1:C$65531,2,FALSE))</f>
        <v>#N/A</v>
      </c>
      <c r="F391" s="63"/>
      <c r="G391" s="179"/>
      <c r="H391" s="177"/>
      <c r="I391" s="72"/>
      <c r="J391" s="72"/>
      <c r="K391" s="72"/>
    </row>
    <row r="392" spans="2:8" ht="14.25">
      <c r="B392" s="96" t="e">
        <f>IF((VLOOKUP(C392,Cases!B$1:D$65531,3,FALSE))=0,"",VLOOKUP(C392,Cases!B$1:D$65531,3,FALSE))</f>
        <v>#N/A</v>
      </c>
      <c r="C392" s="113" t="s">
        <v>409</v>
      </c>
      <c r="D392" s="98"/>
      <c r="E392" s="99" t="e">
        <f>IF((VLOOKUP(C392,Cases!B$1:C$65531,2,FALSE))=0,"",VLOOKUP(C392,Cases!B$1:C$65531,2,FALSE))</f>
        <v>#N/A</v>
      </c>
      <c r="F392" s="177"/>
      <c r="G392" s="104"/>
      <c r="H392" s="169"/>
    </row>
    <row r="393" spans="2:8" ht="14.25">
      <c r="B393" s="96" t="e">
        <f>IF((VLOOKUP(C393,Cases!B$1:D$65531,3,FALSE))=0,"",VLOOKUP(C393,Cases!B$1:D$65531,3,FALSE))</f>
        <v>#N/A</v>
      </c>
      <c r="C393" s="113" t="s">
        <v>410</v>
      </c>
      <c r="D393" s="98"/>
      <c r="E393" s="99" t="e">
        <f>IF((VLOOKUP(C393,Cases!B$1:C$65531,2,FALSE))=0,"",VLOOKUP(C393,Cases!B$1:C$65531,2,FALSE))</f>
        <v>#N/A</v>
      </c>
      <c r="F393" s="63"/>
      <c r="G393" s="104"/>
      <c r="H393" s="169"/>
    </row>
    <row r="394" spans="2:8" ht="14.25">
      <c r="B394" s="96" t="e">
        <f>IF((VLOOKUP(C394,Cases!B$1:D$65531,3,FALSE))=0,"",VLOOKUP(C394,Cases!B$1:D$65531,3,FALSE))</f>
        <v>#N/A</v>
      </c>
      <c r="C394" s="113" t="s">
        <v>411</v>
      </c>
      <c r="D394" s="98"/>
      <c r="E394" s="99" t="e">
        <f>IF((VLOOKUP(C394,Cases!B$1:C$65531,2,FALSE))=0,"",VLOOKUP(C394,Cases!B$1:C$65531,2,FALSE))</f>
        <v>#N/A</v>
      </c>
      <c r="F394" s="177"/>
      <c r="G394" s="104"/>
      <c r="H394" s="169"/>
    </row>
    <row r="395" spans="2:8" ht="14.25">
      <c r="B395" s="96" t="e">
        <f>IF((VLOOKUP(C395,Cases!B$1:D$65531,3,FALSE))=0,"",VLOOKUP(C395,Cases!B$1:D$65531,3,FALSE))</f>
        <v>#N/A</v>
      </c>
      <c r="C395" s="113" t="s">
        <v>412</v>
      </c>
      <c r="D395" s="98"/>
      <c r="E395" s="99" t="e">
        <f>IF((VLOOKUP(C395,Cases!B$1:C$65531,2,FALSE))=0,"",VLOOKUP(C395,Cases!B$1:C$65531,2,FALSE))</f>
        <v>#N/A</v>
      </c>
      <c r="F395" s="177"/>
      <c r="G395" s="104"/>
      <c r="H395" s="169"/>
    </row>
    <row r="396" spans="2:8" ht="14.25">
      <c r="B396" s="96" t="e">
        <f>IF((VLOOKUP(C396,Cases!B$1:D$65531,3,FALSE))=0,"",VLOOKUP(C396,Cases!B$1:D$65531,3,FALSE))</f>
        <v>#N/A</v>
      </c>
      <c r="C396" s="113" t="s">
        <v>413</v>
      </c>
      <c r="D396" s="98"/>
      <c r="E396" s="99" t="e">
        <f>IF((VLOOKUP(C396,Cases!B$1:C$65531,2,FALSE))=0,"",VLOOKUP(C396,Cases!B$1:C$65531,2,FALSE))</f>
        <v>#N/A</v>
      </c>
      <c r="F396" s="178"/>
      <c r="G396" s="104"/>
      <c r="H396" s="169"/>
    </row>
    <row r="397" spans="2:8" ht="14.25">
      <c r="B397" s="180"/>
      <c r="C397" s="181"/>
      <c r="D397" s="182"/>
      <c r="E397" s="177"/>
      <c r="F397" s="177"/>
      <c r="G397" s="104"/>
      <c r="H397" s="169"/>
    </row>
    <row r="398" spans="2:8" ht="14.25">
      <c r="B398" s="180"/>
      <c r="C398" s="181"/>
      <c r="D398" s="182"/>
      <c r="E398" s="63"/>
      <c r="F398" s="178"/>
      <c r="G398" s="104"/>
      <c r="H398" s="169"/>
    </row>
    <row r="399" spans="2:8" ht="14.25">
      <c r="B399" s="96"/>
      <c r="C399" s="113"/>
      <c r="D399" s="98"/>
      <c r="E399" s="99"/>
      <c r="F399" s="63"/>
      <c r="G399" s="104"/>
      <c r="H399" s="169"/>
    </row>
    <row r="400" spans="2:8" ht="14.25">
      <c r="B400" s="183"/>
      <c r="C400" s="181"/>
      <c r="D400" s="182"/>
      <c r="E400" s="63"/>
      <c r="F400" s="177"/>
      <c r="G400" s="104"/>
      <c r="H400" s="169"/>
    </row>
    <row r="401" spans="2:8" ht="14.25">
      <c r="B401" s="183"/>
      <c r="C401" s="181"/>
      <c r="D401" s="182"/>
      <c r="E401" s="63"/>
      <c r="F401" s="177"/>
      <c r="G401" s="104"/>
      <c r="H401" s="169"/>
    </row>
    <row r="402" spans="2:8" ht="14.25">
      <c r="B402" s="183"/>
      <c r="C402" s="181"/>
      <c r="D402" s="182"/>
      <c r="E402" s="184"/>
      <c r="F402" s="177"/>
      <c r="G402" s="104"/>
      <c r="H402" s="169"/>
    </row>
    <row r="403" spans="2:8" ht="14.25">
      <c r="B403" s="183"/>
      <c r="C403" s="181"/>
      <c r="D403" s="182"/>
      <c r="E403" s="63"/>
      <c r="F403" s="177"/>
      <c r="G403" s="104"/>
      <c r="H403" s="169"/>
    </row>
    <row r="404" spans="2:8" ht="14.25">
      <c r="B404" s="183"/>
      <c r="C404" s="181"/>
      <c r="D404" s="182"/>
      <c r="E404" s="63"/>
      <c r="F404" s="177"/>
      <c r="G404" s="104"/>
      <c r="H404" s="169"/>
    </row>
    <row r="405" spans="2:8" ht="14.25">
      <c r="B405" s="96"/>
      <c r="C405" s="113"/>
      <c r="D405" s="98"/>
      <c r="E405" s="99"/>
      <c r="F405" s="63"/>
      <c r="G405" s="104"/>
      <c r="H405" s="169"/>
    </row>
    <row r="406" spans="2:8" ht="14.25">
      <c r="B406" s="183"/>
      <c r="C406" s="181"/>
      <c r="D406" s="182"/>
      <c r="E406" s="63"/>
      <c r="F406" s="177"/>
      <c r="G406" s="104"/>
      <c r="H406" s="169"/>
    </row>
    <row r="407" spans="2:8" ht="14.25">
      <c r="B407" s="183"/>
      <c r="C407" s="181"/>
      <c r="D407" s="182"/>
      <c r="E407" s="63"/>
      <c r="F407" s="177"/>
      <c r="G407" s="104"/>
      <c r="H407" s="169"/>
    </row>
    <row r="408" spans="2:8" ht="14.25">
      <c r="B408" s="183"/>
      <c r="C408" s="181"/>
      <c r="D408" s="182"/>
      <c r="E408" s="184"/>
      <c r="F408" s="177"/>
      <c r="G408" s="104"/>
      <c r="H408" s="169"/>
    </row>
    <row r="409" spans="2:8" ht="14.25">
      <c r="B409" s="96"/>
      <c r="C409" s="113"/>
      <c r="D409" s="98"/>
      <c r="E409" s="99"/>
      <c r="F409" s="63"/>
      <c r="G409" s="104"/>
      <c r="H409" s="169"/>
    </row>
    <row r="410" spans="2:8" ht="14.25">
      <c r="B410" s="96"/>
      <c r="C410" s="113"/>
      <c r="D410" s="105"/>
      <c r="E410" s="63"/>
      <c r="F410" s="63"/>
      <c r="G410" s="104"/>
      <c r="H410" s="169"/>
    </row>
    <row r="411" spans="2:8" ht="14.25">
      <c r="B411" s="96"/>
      <c r="C411" s="113"/>
      <c r="D411" s="105"/>
      <c r="E411" s="63"/>
      <c r="F411" s="63"/>
      <c r="G411" s="104"/>
      <c r="H411" s="169"/>
    </row>
    <row r="412" spans="2:8" ht="14.25">
      <c r="B412" s="96"/>
      <c r="C412" s="113"/>
      <c r="D412" s="98"/>
      <c r="E412" s="99"/>
      <c r="F412" s="63"/>
      <c r="G412" s="104"/>
      <c r="H412" s="169"/>
    </row>
    <row r="413" spans="2:8" ht="14.25">
      <c r="B413" s="96"/>
      <c r="C413" s="113"/>
      <c r="D413" s="182"/>
      <c r="E413" s="63"/>
      <c r="F413" s="63"/>
      <c r="G413" s="104"/>
      <c r="H413" s="169"/>
    </row>
    <row r="414" spans="2:8" ht="14.25">
      <c r="B414" s="96"/>
      <c r="C414" s="113"/>
      <c r="D414" s="182"/>
      <c r="E414" s="63"/>
      <c r="F414" s="63"/>
      <c r="G414" s="104"/>
      <c r="H414" s="169"/>
    </row>
    <row r="415" spans="2:8" ht="14.25">
      <c r="B415" s="96"/>
      <c r="C415" s="113"/>
      <c r="D415" s="182"/>
      <c r="E415" s="184"/>
      <c r="F415" s="63"/>
      <c r="G415" s="104"/>
      <c r="H415" s="169"/>
    </row>
    <row r="416" spans="2:8" s="170" customFormat="1" ht="14.25">
      <c r="B416" s="180"/>
      <c r="C416" s="181"/>
      <c r="D416" s="182"/>
      <c r="E416" s="177"/>
      <c r="F416" s="63"/>
      <c r="G416" s="105"/>
      <c r="H416" s="171"/>
    </row>
    <row r="417" spans="2:8" ht="14.25">
      <c r="B417" s="96"/>
      <c r="C417" s="113"/>
      <c r="D417" s="98"/>
      <c r="E417" s="99"/>
      <c r="F417" s="63"/>
      <c r="G417" s="104"/>
      <c r="H417" s="169"/>
    </row>
    <row r="418" spans="2:8" ht="14.25">
      <c r="B418" s="185"/>
      <c r="C418" s="186"/>
      <c r="D418" s="105"/>
      <c r="E418" s="63"/>
      <c r="F418" s="63"/>
      <c r="G418" s="104"/>
      <c r="H418" s="169"/>
    </row>
    <row r="419" spans="2:8" ht="14.25">
      <c r="B419" s="185"/>
      <c r="C419" s="186"/>
      <c r="D419" s="105"/>
      <c r="E419" s="63"/>
      <c r="F419" s="63"/>
      <c r="G419" s="104"/>
      <c r="H419" s="169"/>
    </row>
    <row r="420" spans="2:8" ht="14.25">
      <c r="B420" s="185"/>
      <c r="C420" s="186"/>
      <c r="D420" s="105"/>
      <c r="E420" s="63"/>
      <c r="F420" s="63"/>
      <c r="G420" s="104"/>
      <c r="H420" s="169"/>
    </row>
    <row r="421" spans="2:8" ht="14.25">
      <c r="B421" s="185"/>
      <c r="C421" s="186"/>
      <c r="D421" s="105"/>
      <c r="E421" s="63"/>
      <c r="F421" s="63"/>
      <c r="G421" s="104"/>
      <c r="H421" s="169"/>
    </row>
    <row r="422" spans="2:8" ht="14.25">
      <c r="B422" s="185"/>
      <c r="C422" s="186"/>
      <c r="D422" s="105"/>
      <c r="E422" s="63"/>
      <c r="F422" s="63"/>
      <c r="G422" s="104"/>
      <c r="H422" s="169"/>
    </row>
    <row r="423" spans="2:8" ht="14.25">
      <c r="B423" s="96"/>
      <c r="C423" s="113"/>
      <c r="D423" s="105"/>
      <c r="E423" s="99"/>
      <c r="F423" s="63"/>
      <c r="G423" s="104"/>
      <c r="H423" s="169"/>
    </row>
    <row r="424" spans="2:8" ht="14.25">
      <c r="B424" s="96"/>
      <c r="C424" s="113"/>
      <c r="D424" s="105"/>
      <c r="E424" s="63"/>
      <c r="F424" s="63"/>
      <c r="G424" s="104"/>
      <c r="H424" s="169"/>
    </row>
    <row r="425" spans="2:8" ht="14.25">
      <c r="B425" s="96"/>
      <c r="C425" s="113"/>
      <c r="D425" s="105"/>
      <c r="E425" s="63"/>
      <c r="F425" s="63"/>
      <c r="G425" s="104"/>
      <c r="H425" s="169"/>
    </row>
    <row r="426" spans="2:8" ht="14.25">
      <c r="B426" s="96"/>
      <c r="C426" s="113"/>
      <c r="D426" s="105"/>
      <c r="E426" s="63"/>
      <c r="F426" s="63"/>
      <c r="G426" s="104"/>
      <c r="H426" s="169"/>
    </row>
    <row r="427" spans="2:8" ht="14.25">
      <c r="B427" s="96"/>
      <c r="C427" s="113"/>
      <c r="D427" s="105"/>
      <c r="E427" s="63"/>
      <c r="F427" s="63"/>
      <c r="G427" s="104"/>
      <c r="H427" s="169"/>
    </row>
    <row r="428" spans="2:8" ht="14.25">
      <c r="B428" s="96"/>
      <c r="C428" s="113"/>
      <c r="D428" s="105"/>
      <c r="E428" s="63"/>
      <c r="F428" s="63"/>
      <c r="G428" s="104"/>
      <c r="H428" s="169"/>
    </row>
    <row r="429" spans="2:8" ht="14.25">
      <c r="B429" s="96"/>
      <c r="C429" s="113"/>
      <c r="D429" s="105"/>
      <c r="E429" s="99"/>
      <c r="F429" s="63"/>
      <c r="G429" s="104"/>
      <c r="H429" s="169"/>
    </row>
    <row r="430" spans="2:8" ht="14.25">
      <c r="B430" s="185"/>
      <c r="C430" s="186"/>
      <c r="D430" s="105"/>
      <c r="E430" s="63"/>
      <c r="F430" s="63"/>
      <c r="G430" s="104"/>
      <c r="H430" s="169"/>
    </row>
    <row r="431" spans="2:8" ht="14.25">
      <c r="B431" s="185"/>
      <c r="C431" s="186"/>
      <c r="D431" s="105"/>
      <c r="E431" s="63"/>
      <c r="F431" s="63"/>
      <c r="G431" s="104"/>
      <c r="H431" s="169"/>
    </row>
    <row r="432" spans="2:8" ht="14.25">
      <c r="B432" s="185"/>
      <c r="C432" s="186"/>
      <c r="D432" s="105"/>
      <c r="E432" s="63"/>
      <c r="F432" s="63"/>
      <c r="G432" s="104"/>
      <c r="H432" s="169"/>
    </row>
    <row r="433" spans="2:8" ht="14.25">
      <c r="B433" s="96"/>
      <c r="C433" s="113"/>
      <c r="D433" s="105"/>
      <c r="E433" s="99"/>
      <c r="F433" s="63"/>
      <c r="G433" s="104"/>
      <c r="H433" s="169"/>
    </row>
    <row r="434" spans="2:8" ht="14.25">
      <c r="B434" s="185"/>
      <c r="C434" s="186"/>
      <c r="D434" s="105"/>
      <c r="E434" s="63"/>
      <c r="F434" s="63"/>
      <c r="G434" s="104"/>
      <c r="H434" s="169"/>
    </row>
    <row r="435" spans="2:8" ht="14.25">
      <c r="B435" s="185"/>
      <c r="C435" s="186"/>
      <c r="D435" s="105"/>
      <c r="E435" s="63"/>
      <c r="F435" s="63"/>
      <c r="G435" s="104"/>
      <c r="H435" s="169"/>
    </row>
    <row r="436" spans="2:8" ht="14.25">
      <c r="B436" s="96"/>
      <c r="C436" s="113"/>
      <c r="D436" s="105"/>
      <c r="E436" s="99"/>
      <c r="F436" s="63"/>
      <c r="G436" s="104"/>
      <c r="H436" s="169"/>
    </row>
    <row r="437" spans="2:8" ht="14.25">
      <c r="B437" s="185"/>
      <c r="C437" s="186"/>
      <c r="D437" s="105"/>
      <c r="E437" s="63"/>
      <c r="F437" s="63"/>
      <c r="G437" s="104"/>
      <c r="H437" s="169"/>
    </row>
    <row r="438" spans="2:8" ht="14.25">
      <c r="B438" s="185"/>
      <c r="C438" s="186"/>
      <c r="D438" s="105"/>
      <c r="E438" s="63"/>
      <c r="F438" s="63"/>
      <c r="G438" s="104"/>
      <c r="H438" s="169"/>
    </row>
    <row r="439" spans="2:8" ht="14.25">
      <c r="B439" s="96"/>
      <c r="C439" s="113"/>
      <c r="D439" s="105"/>
      <c r="E439" s="99"/>
      <c r="F439" s="63"/>
      <c r="G439" s="104"/>
      <c r="H439" s="169"/>
    </row>
    <row r="440" spans="2:8" ht="14.25">
      <c r="B440" s="96"/>
      <c r="C440" s="113"/>
      <c r="D440" s="105"/>
      <c r="E440" s="63"/>
      <c r="F440" s="63"/>
      <c r="G440" s="104"/>
      <c r="H440" s="169"/>
    </row>
    <row r="441" spans="2:8" ht="14.25">
      <c r="B441" s="96"/>
      <c r="C441" s="113"/>
      <c r="D441" s="105"/>
      <c r="E441" s="63"/>
      <c r="F441" s="63"/>
      <c r="G441" s="104"/>
      <c r="H441" s="169"/>
    </row>
    <row r="442" spans="2:8" ht="14.25">
      <c r="B442" s="96"/>
      <c r="C442" s="113"/>
      <c r="D442" s="105"/>
      <c r="E442" s="63"/>
      <c r="F442" s="63"/>
      <c r="G442" s="104"/>
      <c r="H442" s="169"/>
    </row>
    <row r="443" spans="2:8" ht="14.25">
      <c r="B443" s="96"/>
      <c r="C443" s="113"/>
      <c r="D443" s="105"/>
      <c r="E443" s="63"/>
      <c r="F443" s="63"/>
      <c r="G443" s="104"/>
      <c r="H443" s="169"/>
    </row>
    <row r="444" spans="2:8" ht="14.25">
      <c r="B444" s="96"/>
      <c r="C444" s="113"/>
      <c r="D444" s="105"/>
      <c r="E444" s="99"/>
      <c r="F444" s="63"/>
      <c r="G444" s="104"/>
      <c r="H444" s="169"/>
    </row>
    <row r="445" spans="2:8" ht="14.25">
      <c r="B445" s="96"/>
      <c r="C445" s="113"/>
      <c r="D445" s="105"/>
      <c r="E445" s="63"/>
      <c r="F445" s="63"/>
      <c r="G445" s="104"/>
      <c r="H445" s="169"/>
    </row>
    <row r="446" spans="2:8" ht="14.25">
      <c r="B446" s="185"/>
      <c r="C446" s="186"/>
      <c r="D446" s="105"/>
      <c r="E446" s="63"/>
      <c r="F446" s="63"/>
      <c r="G446" s="104"/>
      <c r="H446" s="169"/>
    </row>
    <row r="447" spans="2:8" ht="14.25">
      <c r="B447" s="185"/>
      <c r="C447" s="186"/>
      <c r="D447" s="105"/>
      <c r="E447" s="63"/>
      <c r="F447" s="63"/>
      <c r="G447" s="104"/>
      <c r="H447" s="169"/>
    </row>
    <row r="448" spans="2:8" ht="14.25">
      <c r="B448" s="96"/>
      <c r="C448" s="113"/>
      <c r="D448" s="105"/>
      <c r="E448" s="99"/>
      <c r="F448" s="63"/>
      <c r="G448" s="104"/>
      <c r="H448" s="169"/>
    </row>
    <row r="449" spans="2:8" ht="14.25">
      <c r="B449" s="185"/>
      <c r="C449" s="186"/>
      <c r="D449" s="105"/>
      <c r="E449" s="63"/>
      <c r="F449" s="63"/>
      <c r="G449" s="104"/>
      <c r="H449" s="169"/>
    </row>
    <row r="450" spans="2:8" ht="14.25">
      <c r="B450" s="185"/>
      <c r="C450" s="186"/>
      <c r="D450" s="105"/>
      <c r="E450" s="63"/>
      <c r="F450" s="63"/>
      <c r="G450" s="104"/>
      <c r="H450" s="169"/>
    </row>
    <row r="451" spans="2:8" ht="14.25">
      <c r="B451" s="185"/>
      <c r="C451" s="186"/>
      <c r="D451" s="105"/>
      <c r="E451" s="63"/>
      <c r="F451" s="63"/>
      <c r="G451" s="104"/>
      <c r="H451" s="169"/>
    </row>
    <row r="452" spans="2:8" ht="14.25">
      <c r="B452" s="185"/>
      <c r="C452" s="186"/>
      <c r="D452" s="105"/>
      <c r="E452" s="63"/>
      <c r="F452" s="63"/>
      <c r="G452" s="104"/>
      <c r="H452" s="169"/>
    </row>
    <row r="453" spans="2:8" ht="14.25">
      <c r="B453" s="185"/>
      <c r="C453" s="186"/>
      <c r="D453" s="105"/>
      <c r="E453" s="63"/>
      <c r="F453" s="63"/>
      <c r="G453" s="104"/>
      <c r="H453" s="169"/>
    </row>
    <row r="454" spans="2:8" ht="14.25">
      <c r="B454" s="187"/>
      <c r="C454" s="188"/>
      <c r="D454" s="104"/>
      <c r="E454" s="62"/>
      <c r="F454" s="62"/>
      <c r="G454" s="104"/>
      <c r="H454" s="169"/>
    </row>
    <row r="455" spans="2:8" ht="14.25">
      <c r="B455" s="187"/>
      <c r="C455" s="188"/>
      <c r="D455" s="104"/>
      <c r="E455" s="62"/>
      <c r="F455" s="62"/>
      <c r="G455" s="104"/>
      <c r="H455" s="169"/>
    </row>
    <row r="456" spans="2:8" ht="14.25">
      <c r="B456" s="189"/>
      <c r="C456" s="190"/>
      <c r="D456" s="191"/>
      <c r="E456" s="192"/>
      <c r="F456" s="62"/>
      <c r="G456" s="104"/>
      <c r="H456" s="169"/>
    </row>
    <row r="457" spans="2:8" ht="14.25">
      <c r="B457" s="187"/>
      <c r="C457" s="188"/>
      <c r="D457" s="104"/>
      <c r="E457" s="62"/>
      <c r="F457" s="62"/>
      <c r="G457" s="104"/>
      <c r="H457" s="169"/>
    </row>
    <row r="458" spans="2:8" ht="14.25">
      <c r="B458" s="187"/>
      <c r="C458" s="188"/>
      <c r="D458" s="104"/>
      <c r="E458" s="62"/>
      <c r="F458" s="62"/>
      <c r="G458" s="104"/>
      <c r="H458" s="169"/>
    </row>
    <row r="459" spans="2:8" ht="14.25">
      <c r="B459" s="187"/>
      <c r="C459" s="188"/>
      <c r="D459" s="104"/>
      <c r="E459" s="62"/>
      <c r="F459" s="62"/>
      <c r="G459" s="104"/>
      <c r="H459" s="169"/>
    </row>
    <row r="460" spans="2:8" ht="14.25">
      <c r="B460" s="187"/>
      <c r="C460" s="188"/>
      <c r="D460" s="104"/>
      <c r="E460" s="62"/>
      <c r="F460" s="62"/>
      <c r="G460" s="104"/>
      <c r="H460" s="169"/>
    </row>
    <row r="461" spans="2:8" ht="14.25">
      <c r="B461" s="187"/>
      <c r="C461" s="188"/>
      <c r="D461" s="104"/>
      <c r="E461" s="62"/>
      <c r="F461" s="62"/>
      <c r="G461" s="104"/>
      <c r="H461" s="169"/>
    </row>
    <row r="462" spans="2:8" ht="14.25">
      <c r="B462" s="187"/>
      <c r="C462" s="188"/>
      <c r="D462" s="104"/>
      <c r="E462" s="62"/>
      <c r="F462" s="62"/>
      <c r="G462" s="104"/>
      <c r="H462" s="169"/>
    </row>
    <row r="463" spans="2:8" ht="14.25">
      <c r="B463" s="189"/>
      <c r="C463" s="190"/>
      <c r="D463" s="191"/>
      <c r="E463" s="192"/>
      <c r="F463" s="62"/>
      <c r="G463" s="104"/>
      <c r="H463" s="169"/>
    </row>
    <row r="464" spans="2:8" ht="14.25">
      <c r="B464" s="187"/>
      <c r="C464" s="188"/>
      <c r="D464" s="104"/>
      <c r="E464" s="62"/>
      <c r="F464" s="62"/>
      <c r="G464" s="104"/>
      <c r="H464" s="169"/>
    </row>
    <row r="465" spans="2:8" ht="14.25">
      <c r="B465" s="187"/>
      <c r="C465" s="188"/>
      <c r="D465" s="104"/>
      <c r="E465" s="62"/>
      <c r="F465" s="62"/>
      <c r="G465" s="104"/>
      <c r="H465" s="169"/>
    </row>
    <row r="466" spans="2:8" ht="14.25">
      <c r="B466" s="187"/>
      <c r="C466" s="188"/>
      <c r="D466" s="104"/>
      <c r="E466" s="62"/>
      <c r="F466" s="62"/>
      <c r="G466" s="104"/>
      <c r="H466" s="169"/>
    </row>
    <row r="467" spans="2:8" ht="14.25">
      <c r="B467" s="187"/>
      <c r="C467" s="188"/>
      <c r="D467" s="104"/>
      <c r="E467" s="62"/>
      <c r="F467" s="62"/>
      <c r="G467" s="104"/>
      <c r="H467" s="169"/>
    </row>
    <row r="468" spans="2:8" ht="14.25">
      <c r="B468" s="189"/>
      <c r="C468" s="190"/>
      <c r="D468" s="191"/>
      <c r="E468" s="192"/>
      <c r="F468" s="62"/>
      <c r="G468" s="104"/>
      <c r="H468" s="169"/>
    </row>
    <row r="469" spans="2:8" ht="14.25">
      <c r="B469" s="187"/>
      <c r="C469" s="188"/>
      <c r="D469" s="104"/>
      <c r="E469" s="62"/>
      <c r="F469" s="62"/>
      <c r="G469" s="104"/>
      <c r="H469" s="169"/>
    </row>
    <row r="470" spans="2:8" ht="14.25">
      <c r="B470" s="187"/>
      <c r="C470" s="188"/>
      <c r="D470" s="104"/>
      <c r="E470" s="62"/>
      <c r="F470" s="62"/>
      <c r="G470" s="104"/>
      <c r="H470" s="169"/>
    </row>
    <row r="471" spans="2:8" ht="14.25">
      <c r="B471" s="187"/>
      <c r="C471" s="188"/>
      <c r="D471" s="104"/>
      <c r="E471" s="62"/>
      <c r="F471" s="62"/>
      <c r="G471" s="104"/>
      <c r="H471" s="169"/>
    </row>
    <row r="472" spans="2:8" ht="14.25">
      <c r="B472" s="187"/>
      <c r="C472" s="188"/>
      <c r="D472" s="104"/>
      <c r="E472" s="62"/>
      <c r="F472" s="62"/>
      <c r="G472" s="104"/>
      <c r="H472" s="169"/>
    </row>
    <row r="473" spans="2:8" ht="14.25">
      <c r="B473" s="187"/>
      <c r="C473" s="188"/>
      <c r="D473" s="104"/>
      <c r="E473" s="62"/>
      <c r="F473" s="62"/>
      <c r="G473" s="104"/>
      <c r="H473" s="169"/>
    </row>
    <row r="474" spans="2:8" ht="14.25">
      <c r="B474" s="189"/>
      <c r="C474" s="190"/>
      <c r="D474" s="191"/>
      <c r="E474" s="192"/>
      <c r="F474" s="62"/>
      <c r="G474" s="104"/>
      <c r="H474" s="169"/>
    </row>
    <row r="475" spans="2:8" ht="14.25">
      <c r="B475" s="187"/>
      <c r="C475" s="188"/>
      <c r="D475" s="104"/>
      <c r="E475" s="62"/>
      <c r="F475" s="62"/>
      <c r="G475" s="104"/>
      <c r="H475" s="169"/>
    </row>
    <row r="476" spans="2:8" ht="14.25">
      <c r="B476" s="187"/>
      <c r="C476" s="188"/>
      <c r="D476" s="104"/>
      <c r="E476" s="62"/>
      <c r="F476" s="62"/>
      <c r="G476" s="104"/>
      <c r="H476" s="169"/>
    </row>
    <row r="477" spans="2:8" ht="14.25">
      <c r="B477" s="189"/>
      <c r="C477" s="190"/>
      <c r="D477" s="191"/>
      <c r="E477" s="192"/>
      <c r="F477" s="62"/>
      <c r="G477" s="104"/>
      <c r="H477" s="169"/>
    </row>
    <row r="478" spans="2:8" ht="14.25">
      <c r="B478" s="187"/>
      <c r="C478" s="188"/>
      <c r="D478" s="104"/>
      <c r="E478" s="62"/>
      <c r="F478" s="62"/>
      <c r="G478" s="104"/>
      <c r="H478" s="169"/>
    </row>
    <row r="479" spans="2:8" ht="14.25">
      <c r="B479" s="187"/>
      <c r="C479" s="188"/>
      <c r="D479" s="104"/>
      <c r="E479" s="62"/>
      <c r="F479" s="62"/>
      <c r="G479" s="104"/>
      <c r="H479" s="169"/>
    </row>
    <row r="480" spans="2:8" ht="14.25">
      <c r="B480" s="187"/>
      <c r="C480" s="188"/>
      <c r="D480" s="104"/>
      <c r="E480" s="62"/>
      <c r="F480" s="62"/>
      <c r="G480" s="104"/>
      <c r="H480" s="169"/>
    </row>
    <row r="481" spans="2:8" ht="14.25">
      <c r="B481" s="187"/>
      <c r="C481" s="188"/>
      <c r="D481" s="104"/>
      <c r="E481" s="62"/>
      <c r="F481" s="62"/>
      <c r="G481" s="104"/>
      <c r="H481" s="169"/>
    </row>
    <row r="482" spans="2:8" ht="14.25">
      <c r="B482" s="189"/>
      <c r="C482" s="190"/>
      <c r="D482" s="191"/>
      <c r="E482" s="192"/>
      <c r="F482" s="62"/>
      <c r="G482" s="104"/>
      <c r="H482" s="169"/>
    </row>
    <row r="483" spans="2:8" ht="14.25">
      <c r="B483" s="187"/>
      <c r="C483" s="188"/>
      <c r="D483" s="104"/>
      <c r="E483" s="62"/>
      <c r="F483" s="62"/>
      <c r="G483" s="104"/>
      <c r="H483" s="169"/>
    </row>
    <row r="484" spans="2:8" ht="14.25">
      <c r="B484" s="187"/>
      <c r="C484" s="188"/>
      <c r="D484" s="104"/>
      <c r="E484" s="62"/>
      <c r="F484" s="62"/>
      <c r="G484" s="104"/>
      <c r="H484" s="169"/>
    </row>
    <row r="485" spans="2:8" ht="14.25">
      <c r="B485" s="187"/>
      <c r="C485" s="188"/>
      <c r="D485" s="104"/>
      <c r="E485" s="62"/>
      <c r="F485" s="62"/>
      <c r="G485" s="104"/>
      <c r="H485" s="169"/>
    </row>
    <row r="486" spans="2:8" ht="14.25">
      <c r="B486" s="187"/>
      <c r="C486" s="188"/>
      <c r="D486" s="104"/>
      <c r="E486" s="62"/>
      <c r="F486" s="62"/>
      <c r="G486" s="104"/>
      <c r="H486" s="169"/>
    </row>
    <row r="487" spans="2:8" ht="14.25">
      <c r="B487" s="187"/>
      <c r="C487" s="188"/>
      <c r="D487" s="104"/>
      <c r="E487" s="62"/>
      <c r="F487" s="62"/>
      <c r="G487" s="104"/>
      <c r="H487" s="169"/>
    </row>
    <row r="488" spans="2:8" ht="14.25">
      <c r="B488" s="187"/>
      <c r="C488" s="188"/>
      <c r="D488" s="104"/>
      <c r="E488" s="62"/>
      <c r="F488" s="62"/>
      <c r="G488" s="104"/>
      <c r="H488" s="169"/>
    </row>
    <row r="489" spans="2:8" ht="14.25">
      <c r="B489" s="189"/>
      <c r="C489" s="190"/>
      <c r="D489" s="191"/>
      <c r="E489" s="192"/>
      <c r="F489" s="62"/>
      <c r="G489" s="104"/>
      <c r="H489" s="169"/>
    </row>
    <row r="490" spans="2:8" ht="14.25">
      <c r="B490" s="187"/>
      <c r="C490" s="188"/>
      <c r="D490" s="104"/>
      <c r="E490" s="62"/>
      <c r="F490" s="62"/>
      <c r="G490" s="104"/>
      <c r="H490" s="169"/>
    </row>
    <row r="491" spans="2:8" ht="14.25">
      <c r="B491" s="187"/>
      <c r="C491" s="188"/>
      <c r="D491" s="104"/>
      <c r="E491" s="62"/>
      <c r="F491" s="62"/>
      <c r="G491" s="104"/>
      <c r="H491" s="169"/>
    </row>
    <row r="492" spans="2:8" ht="14.25">
      <c r="B492" s="187"/>
      <c r="C492" s="188"/>
      <c r="D492" s="104"/>
      <c r="E492" s="62"/>
      <c r="F492" s="62"/>
      <c r="G492" s="104"/>
      <c r="H492" s="169"/>
    </row>
    <row r="493" spans="2:8" ht="14.25">
      <c r="B493" s="187"/>
      <c r="C493" s="188"/>
      <c r="D493" s="104"/>
      <c r="E493" s="62"/>
      <c r="F493" s="62"/>
      <c r="G493" s="104"/>
      <c r="H493" s="169"/>
    </row>
    <row r="494" spans="2:8" ht="14.25">
      <c r="B494" s="187"/>
      <c r="C494" s="188"/>
      <c r="D494" s="104"/>
      <c r="E494" s="62"/>
      <c r="F494" s="62"/>
      <c r="G494" s="104"/>
      <c r="H494" s="169"/>
    </row>
    <row r="495" spans="2:8" ht="14.25">
      <c r="B495" s="187"/>
      <c r="C495" s="188"/>
      <c r="D495" s="104"/>
      <c r="E495" s="62"/>
      <c r="F495" s="62"/>
      <c r="G495" s="104"/>
      <c r="H495" s="169"/>
    </row>
    <row r="496" spans="2:8" ht="14.25">
      <c r="B496" s="187"/>
      <c r="C496" s="188"/>
      <c r="D496" s="104"/>
      <c r="E496" s="62"/>
      <c r="F496" s="62"/>
      <c r="G496" s="104"/>
      <c r="H496" s="169"/>
    </row>
    <row r="497" spans="2:8" ht="14.25">
      <c r="B497" s="187"/>
      <c r="C497" s="188"/>
      <c r="D497" s="104"/>
      <c r="E497" s="62"/>
      <c r="F497" s="62"/>
      <c r="G497" s="104"/>
      <c r="H497" s="169"/>
    </row>
    <row r="498" spans="2:8" ht="14.25">
      <c r="B498" s="187"/>
      <c r="C498" s="188"/>
      <c r="D498" s="104"/>
      <c r="E498" s="62"/>
      <c r="F498" s="62"/>
      <c r="G498" s="104"/>
      <c r="H498" s="169"/>
    </row>
    <row r="499" spans="2:8" ht="14.25">
      <c r="B499" s="189"/>
      <c r="C499" s="190"/>
      <c r="D499" s="191"/>
      <c r="E499" s="192"/>
      <c r="F499" s="62"/>
      <c r="G499" s="104"/>
      <c r="H499" s="169"/>
    </row>
    <row r="500" spans="2:8" ht="14.25">
      <c r="B500" s="187"/>
      <c r="C500" s="188"/>
      <c r="D500" s="104"/>
      <c r="E500" s="62"/>
      <c r="F500" s="62"/>
      <c r="G500" s="104"/>
      <c r="H500" s="169"/>
    </row>
    <row r="501" spans="2:8" ht="14.25">
      <c r="B501" s="187"/>
      <c r="C501" s="188"/>
      <c r="D501" s="104"/>
      <c r="E501" s="62"/>
      <c r="F501" s="62"/>
      <c r="G501" s="104"/>
      <c r="H501" s="169"/>
    </row>
    <row r="502" spans="2:8" ht="14.25">
      <c r="B502" s="187"/>
      <c r="C502" s="188"/>
      <c r="D502" s="104"/>
      <c r="E502" s="62"/>
      <c r="F502" s="62"/>
      <c r="G502" s="104"/>
      <c r="H502" s="169"/>
    </row>
    <row r="503" spans="2:8" ht="14.25">
      <c r="B503" s="187"/>
      <c r="C503" s="188"/>
      <c r="D503" s="104"/>
      <c r="E503" s="62"/>
      <c r="F503" s="62"/>
      <c r="G503" s="104"/>
      <c r="H503" s="169"/>
    </row>
    <row r="504" spans="2:8" ht="14.25">
      <c r="B504" s="187"/>
      <c r="C504" s="188"/>
      <c r="D504" s="104"/>
      <c r="E504" s="62"/>
      <c r="F504" s="62"/>
      <c r="G504" s="104"/>
      <c r="H504" s="169"/>
    </row>
    <row r="505" spans="2:8" ht="14.25">
      <c r="B505" s="189"/>
      <c r="C505" s="190"/>
      <c r="D505" s="191"/>
      <c r="E505" s="192"/>
      <c r="F505" s="62"/>
      <c r="G505" s="104"/>
      <c r="H505" s="169"/>
    </row>
    <row r="506" spans="2:8" ht="14.25">
      <c r="B506" s="187"/>
      <c r="C506" s="188"/>
      <c r="D506" s="104"/>
      <c r="E506" s="62"/>
      <c r="F506" s="62"/>
      <c r="G506" s="104"/>
      <c r="H506" s="169"/>
    </row>
    <row r="507" spans="2:8" ht="14.25">
      <c r="B507" s="187"/>
      <c r="C507" s="188"/>
      <c r="D507" s="104"/>
      <c r="E507" s="62"/>
      <c r="F507" s="62"/>
      <c r="G507" s="104"/>
      <c r="H507" s="169"/>
    </row>
    <row r="508" spans="2:8" ht="14.25">
      <c r="B508" s="187"/>
      <c r="C508" s="188"/>
      <c r="D508" s="104"/>
      <c r="E508" s="62"/>
      <c r="F508" s="62"/>
      <c r="G508" s="104"/>
      <c r="H508" s="169"/>
    </row>
    <row r="509" spans="2:8" ht="14.25">
      <c r="B509" s="187"/>
      <c r="C509" s="188"/>
      <c r="D509" s="104"/>
      <c r="E509" s="62"/>
      <c r="F509" s="62"/>
      <c r="G509" s="104"/>
      <c r="H509" s="169"/>
    </row>
    <row r="510" spans="2:8" ht="14.25">
      <c r="B510" s="187"/>
      <c r="C510" s="188"/>
      <c r="D510" s="104"/>
      <c r="E510" s="62"/>
      <c r="F510" s="62"/>
      <c r="G510" s="104"/>
      <c r="H510" s="169"/>
    </row>
    <row r="511" spans="2:8" ht="14.25">
      <c r="B511" s="187"/>
      <c r="C511" s="188"/>
      <c r="D511" s="104"/>
      <c r="E511" s="62"/>
      <c r="F511" s="62"/>
      <c r="G511" s="104"/>
      <c r="H511" s="169"/>
    </row>
    <row r="512" spans="2:8" ht="14.25">
      <c r="B512" s="187"/>
      <c r="C512" s="188"/>
      <c r="D512" s="104"/>
      <c r="E512" s="62"/>
      <c r="F512" s="62"/>
      <c r="G512" s="104"/>
      <c r="H512" s="169"/>
    </row>
    <row r="513" spans="2:8" ht="14.25">
      <c r="B513" s="187"/>
      <c r="C513" s="188"/>
      <c r="D513" s="104"/>
      <c r="E513" s="62"/>
      <c r="F513" s="62"/>
      <c r="G513" s="104"/>
      <c r="H513" s="169"/>
    </row>
    <row r="514" spans="2:8" ht="14.25">
      <c r="B514" s="187"/>
      <c r="C514" s="188"/>
      <c r="D514" s="104"/>
      <c r="E514" s="62"/>
      <c r="F514" s="62"/>
      <c r="G514" s="104"/>
      <c r="H514" s="169"/>
    </row>
    <row r="515" spans="2:8" ht="14.25">
      <c r="B515" s="187"/>
      <c r="C515" s="188"/>
      <c r="D515" s="104"/>
      <c r="E515" s="62"/>
      <c r="F515" s="62"/>
      <c r="G515" s="104"/>
      <c r="H515" s="169"/>
    </row>
    <row r="516" spans="2:8" ht="14.25">
      <c r="B516" s="187"/>
      <c r="C516" s="188"/>
      <c r="D516" s="104"/>
      <c r="E516" s="62"/>
      <c r="F516" s="62"/>
      <c r="G516" s="104"/>
      <c r="H516" s="169"/>
    </row>
    <row r="517" spans="2:8" ht="14.25">
      <c r="B517" s="187"/>
      <c r="C517" s="188"/>
      <c r="D517" s="104"/>
      <c r="E517" s="62"/>
      <c r="F517" s="62"/>
      <c r="G517" s="104"/>
      <c r="H517" s="169"/>
    </row>
    <row r="518" spans="2:8" ht="14.25">
      <c r="B518" s="187"/>
      <c r="C518" s="188"/>
      <c r="D518" s="104"/>
      <c r="E518" s="62"/>
      <c r="F518" s="62"/>
      <c r="G518" s="104"/>
      <c r="H518" s="169"/>
    </row>
    <row r="519" spans="2:8" ht="14.25">
      <c r="B519" s="187"/>
      <c r="C519" s="188"/>
      <c r="D519" s="104"/>
      <c r="E519" s="62"/>
      <c r="F519" s="62"/>
      <c r="G519" s="104"/>
      <c r="H519" s="169"/>
    </row>
    <row r="520" spans="2:8" ht="14.25">
      <c r="B520" s="189"/>
      <c r="C520" s="190"/>
      <c r="D520" s="191"/>
      <c r="E520" s="192"/>
      <c r="F520" s="62"/>
      <c r="G520" s="104"/>
      <c r="H520" s="169"/>
    </row>
    <row r="521" spans="2:8" ht="14.25">
      <c r="B521" s="187"/>
      <c r="C521" s="188"/>
      <c r="D521" s="104"/>
      <c r="E521" s="62"/>
      <c r="F521" s="62"/>
      <c r="G521" s="104"/>
      <c r="H521" s="169"/>
    </row>
    <row r="522" spans="2:8" ht="14.25">
      <c r="B522" s="187"/>
      <c r="C522" s="188"/>
      <c r="D522" s="104"/>
      <c r="E522" s="62"/>
      <c r="F522" s="62"/>
      <c r="G522" s="104"/>
      <c r="H522" s="169"/>
    </row>
    <row r="523" spans="2:8" ht="14.25">
      <c r="B523" s="189"/>
      <c r="C523" s="190"/>
      <c r="D523" s="191"/>
      <c r="E523" s="192"/>
      <c r="F523" s="62"/>
      <c r="G523" s="104"/>
      <c r="H523" s="169"/>
    </row>
    <row r="524" spans="2:8" ht="14.25">
      <c r="B524" s="187"/>
      <c r="C524" s="188"/>
      <c r="D524" s="104"/>
      <c r="E524" s="62"/>
      <c r="F524" s="62"/>
      <c r="G524" s="104"/>
      <c r="H524" s="169"/>
    </row>
    <row r="736" ht="51.75" customHeight="1"/>
    <row r="747" ht="37.5" customHeight="1"/>
    <row r="756" ht="12.75" customHeight="1"/>
    <row r="791" ht="12.75" customHeight="1"/>
    <row r="826" ht="37.5" customHeight="1"/>
    <row r="827" ht="128.25" customHeight="1"/>
    <row r="986" ht="27.75" customHeight="1"/>
    <row r="1094" ht="79.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34" ht="27" customHeight="1"/>
    <row r="1160" ht="27" customHeight="1"/>
    <row r="1164" ht="27" customHeight="1"/>
    <row r="1168" ht="27" customHeight="1"/>
    <row r="1183" ht="27" customHeight="1"/>
    <row r="1185" ht="37.5" customHeight="1"/>
    <row r="1187" ht="37.5" customHeight="1"/>
    <row r="1383" ht="25.5" customHeight="1"/>
    <row r="1399" ht="37.5" customHeight="1"/>
    <row r="1412" ht="14.25" customHeight="1"/>
    <row r="1414" ht="14.25" customHeight="1"/>
    <row r="1419" ht="14.25" customHeight="1"/>
    <row r="1420" ht="14.25" customHeight="1"/>
    <row r="1421" ht="26.25" customHeight="1"/>
    <row r="1422" ht="26.25" customHeight="1"/>
    <row r="1423" ht="26.25" customHeight="1"/>
    <row r="1424" ht="14.25" customHeight="1"/>
    <row r="1425" ht="14.25" customHeight="1"/>
    <row r="1426" ht="14.25" customHeight="1"/>
    <row r="1427" ht="14.25" customHeight="1"/>
    <row r="1428" ht="14.25" customHeight="1"/>
    <row r="1454" ht="28.5" customHeight="1"/>
    <row r="1457" ht="28.5" customHeight="1"/>
    <row r="1465" ht="28.5" customHeight="1"/>
    <row r="1468" ht="28.5" customHeight="1"/>
    <row r="1553" ht="13.5" customHeight="1"/>
    <row r="1557" ht="13.5" customHeight="1"/>
    <row r="1630" ht="15" customHeight="1"/>
    <row r="1865" ht="15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3.25" customHeight="1"/>
    <row r="1965" ht="23.25" customHeight="1"/>
    <row r="1966" ht="23.25" customHeight="1"/>
    <row r="1967" ht="23.25" customHeight="1"/>
    <row r="1968" ht="23.25" customHeight="1"/>
    <row r="1969" ht="23.25" customHeight="1"/>
    <row r="1970" ht="24.75" customHeight="1"/>
    <row r="1971" ht="24.75" customHeight="1"/>
    <row r="1972" ht="24.75" customHeight="1"/>
    <row r="1973" ht="55.5" customHeight="1"/>
    <row r="1974" ht="25.5" customHeight="1"/>
    <row r="1975" ht="25.5" customHeight="1"/>
    <row r="1976" ht="25.5" customHeight="1"/>
    <row r="1977" ht="25.5" customHeight="1"/>
    <row r="1978" ht="25.5" customHeight="1"/>
    <row r="1979" ht="24" customHeight="1"/>
    <row r="1980" ht="24" customHeight="1"/>
    <row r="1981" ht="24" customHeight="1"/>
    <row r="1982" ht="24" customHeight="1"/>
    <row r="1983" ht="24" customHeight="1"/>
    <row r="1984" ht="24" customHeight="1"/>
    <row r="1985" ht="24" customHeight="1"/>
    <row r="1986" ht="24" customHeight="1"/>
    <row r="1987" ht="24" customHeight="1"/>
    <row r="1988" ht="24" customHeight="1"/>
    <row r="1989" ht="24" customHeight="1"/>
    <row r="1990" ht="24.75" customHeight="1"/>
    <row r="1991" ht="24.75" customHeight="1"/>
    <row r="1992" ht="24.75" customHeight="1"/>
    <row r="1993" ht="24" customHeight="1"/>
    <row r="1994" ht="24" customHeight="1"/>
    <row r="1995" ht="24" customHeight="1"/>
    <row r="1996" ht="24" customHeight="1"/>
    <row r="1997" ht="24" customHeight="1"/>
    <row r="1998" ht="24" customHeight="1"/>
    <row r="1999" ht="24" customHeight="1"/>
    <row r="2000" ht="24" customHeight="1"/>
    <row r="2147" ht="12" customHeight="1"/>
    <row r="2150" ht="42.75" customHeight="1"/>
    <row r="2152" ht="27" customHeight="1"/>
    <row r="2153" ht="15.75" customHeight="1"/>
    <row r="2155" ht="12" customHeight="1"/>
    <row r="2156" ht="12" customHeight="1"/>
    <row r="2157" ht="12" customHeight="1"/>
    <row r="2158" ht="12" customHeight="1"/>
    <row r="2349" ht="24.75" customHeight="1"/>
  </sheetData>
  <sheetProtection/>
  <autoFilter ref="B8:H2349"/>
  <dataValidations count="2">
    <dataValidation type="list" allowBlank="1" showErrorMessage="1" sqref="G1 G4:G7 G9:G133 G137 G147 G159 G169 G185:G524">
      <formula1>"Passed,Failed,Postponed,Not Applicable,Inaccurate,x,p"</formula1>
      <formula2>0</formula2>
    </dataValidation>
    <dataValidation type="list" allowBlank="1" showErrorMessage="1" sqref="G134:G136 G138:G146 G148:G158 G160:G168 G170:G184">
      <formula1>"Passed,Failed,Postponed,Not Applicable,Inaccurate,x,p"</formula1>
      <formula2>0</formula2>
    </dataValidation>
  </dataValidations>
  <printOptions/>
  <pageMargins left="0.49027777777777776" right="0.3597222222222222" top="0.7597222222222222" bottom="0.7402777777777778" header="0.5" footer="0.5"/>
  <pageSetup horizontalDpi="300" verticalDpi="300" orientation="landscape" paperSize="9" scale="90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1"/>
  <sheetViews>
    <sheetView showGridLines="0" workbookViewId="0" topLeftCell="A1">
      <selection activeCell="E6" sqref="E6"/>
    </sheetView>
  </sheetViews>
  <sheetFormatPr defaultColWidth="16.00390625" defaultRowHeight="12.75"/>
  <cols>
    <col min="1" max="1" width="3.140625" style="193" customWidth="1"/>
    <col min="2" max="2" width="18.421875" style="193" customWidth="1"/>
    <col min="3" max="3" width="16.00390625" style="193" customWidth="1"/>
    <col min="4" max="4" width="21.00390625" style="193" customWidth="1"/>
    <col min="5" max="5" width="21.421875" style="193" customWidth="1"/>
    <col min="6" max="6" width="15.421875" style="193" customWidth="1"/>
    <col min="7" max="7" width="16.00390625" style="193" customWidth="1"/>
    <col min="8" max="8" width="10.28125" style="193" customWidth="1"/>
    <col min="9" max="16384" width="16.00390625" style="193" customWidth="1"/>
  </cols>
  <sheetData>
    <row r="1" ht="9" customHeight="1"/>
    <row r="2" spans="2:8" s="1" customFormat="1" ht="15" customHeight="1">
      <c r="B2" s="194"/>
      <c r="C2" s="194"/>
      <c r="D2" s="194"/>
      <c r="E2" s="194"/>
      <c r="F2" s="194"/>
      <c r="G2" s="194"/>
      <c r="H2" s="194"/>
    </row>
    <row r="3" spans="2:8" s="1" customFormat="1" ht="14.25">
      <c r="B3" s="195"/>
      <c r="C3" s="195"/>
      <c r="D3" s="195"/>
      <c r="E3" s="195"/>
      <c r="F3" s="195"/>
      <c r="G3" s="195"/>
      <c r="H3" s="195"/>
    </row>
    <row r="4" spans="2:8" s="1" customFormat="1" ht="14.25">
      <c r="B4" s="195"/>
      <c r="C4" s="195"/>
      <c r="D4" s="195"/>
      <c r="E4" s="195"/>
      <c r="F4" s="195"/>
      <c r="G4" s="195"/>
      <c r="H4" s="195"/>
    </row>
    <row r="6" ht="14.25">
      <c r="B6" s="196" t="s">
        <v>0</v>
      </c>
    </row>
    <row r="8" spans="2:3" ht="14.25">
      <c r="B8" s="197" t="s">
        <v>414</v>
      </c>
      <c r="C8" s="198" t="s">
        <v>118</v>
      </c>
    </row>
    <row r="9" spans="2:3" ht="14.25">
      <c r="B9" s="199" t="s">
        <v>415</v>
      </c>
      <c r="C9" s="200">
        <f>SUM(C10:C14)</f>
        <v>0</v>
      </c>
    </row>
    <row r="10" spans="2:3" ht="14.25">
      <c r="B10" s="199" t="s">
        <v>416</v>
      </c>
      <c r="C10" s="200">
        <f>COUNTIF(Steps!G:G,"Passed")</f>
        <v>0</v>
      </c>
    </row>
    <row r="11" spans="2:3" ht="14.25">
      <c r="B11" s="199" t="s">
        <v>417</v>
      </c>
      <c r="C11" s="200">
        <f>COUNTIF(Steps!G:G,"Failed")</f>
        <v>0</v>
      </c>
    </row>
    <row r="12" spans="2:3" ht="14.25">
      <c r="B12" s="199" t="s">
        <v>418</v>
      </c>
      <c r="C12" s="200">
        <f>COUNTIF(Steps!G:G,"Postponed")</f>
        <v>0</v>
      </c>
    </row>
    <row r="13" spans="2:3" ht="14.25">
      <c r="B13" s="199" t="s">
        <v>419</v>
      </c>
      <c r="C13" s="200">
        <f>COUNTIF(Steps!G:G,"Not Applicable")</f>
        <v>0</v>
      </c>
    </row>
    <row r="14" spans="2:3" ht="14.25">
      <c r="B14" s="199" t="s">
        <v>420</v>
      </c>
      <c r="C14" s="200">
        <f>COUNTIF(Steps!G:G,"Inaccurate")</f>
        <v>0</v>
      </c>
    </row>
    <row r="15" spans="2:3" ht="14.25">
      <c r="B15" s="201"/>
      <c r="C15" s="202"/>
    </row>
    <row r="17" spans="2:3" ht="15" customHeight="1">
      <c r="B17" s="203" t="s">
        <v>421</v>
      </c>
      <c r="C17" s="203"/>
    </row>
    <row r="18" spans="2:5" ht="14.25">
      <c r="B18" s="204" t="s">
        <v>422</v>
      </c>
      <c r="C18" s="205">
        <f>COUNTIF(Cases!D$1:D$65531,"I")</f>
        <v>20</v>
      </c>
      <c r="D18" s="206"/>
      <c r="E18" s="207"/>
    </row>
    <row r="19" spans="2:5" ht="14.25">
      <c r="B19" s="204" t="s">
        <v>423</v>
      </c>
      <c r="C19" s="205">
        <f>COUNTIF(Cases!D$1:D$65531,"II")</f>
        <v>6</v>
      </c>
      <c r="D19" s="206"/>
      <c r="E19" s="207"/>
    </row>
    <row r="20" spans="2:5" ht="14.25">
      <c r="B20" s="204" t="s">
        <v>423</v>
      </c>
      <c r="C20" s="205">
        <f>COUNTIF(Cases!D$1:D$65531,"III")</f>
        <v>15</v>
      </c>
      <c r="D20" s="206"/>
      <c r="E20" s="207"/>
    </row>
    <row r="21" spans="2:5" ht="14.25">
      <c r="B21" s="208" t="s">
        <v>415</v>
      </c>
      <c r="C21" s="209">
        <f>SUM(C18:C20)</f>
        <v>41</v>
      </c>
      <c r="D21" s="210"/>
      <c r="E21" s="72"/>
    </row>
  </sheetData>
  <sheetProtection/>
  <mergeCells count="4">
    <mergeCell ref="B2:H2"/>
    <mergeCell ref="B3:H3"/>
    <mergeCell ref="B4:H4"/>
    <mergeCell ref="B17:C17"/>
  </mergeCells>
  <dataValidations count="1">
    <dataValidation type="list" allowBlank="1" showErrorMessage="1" sqref="F4">
      <formula1>"Passed,Failed,Postponed,Not Applicable,Inaccurate,x,p"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G10" sqref="G10"/>
    </sheetView>
  </sheetViews>
  <sheetFormatPr defaultColWidth="9.140625" defaultRowHeight="12.75"/>
  <cols>
    <col min="1" max="1" width="1.8515625" style="211" customWidth="1"/>
    <col min="2" max="2" width="9.28125" style="211" customWidth="1"/>
    <col min="3" max="3" width="27.140625" style="211" customWidth="1"/>
    <col min="4" max="4" width="25.421875" style="211" customWidth="1"/>
    <col min="5" max="5" width="25.140625" style="211" customWidth="1"/>
    <col min="6" max="6" width="18.421875" style="211" customWidth="1"/>
    <col min="7" max="7" width="22.8515625" style="211" customWidth="1"/>
    <col min="8" max="16384" width="9.421875" style="4" customWidth="1"/>
  </cols>
  <sheetData>
    <row r="1" spans="1:7" ht="14.25">
      <c r="A1" s="212"/>
      <c r="B1" s="212"/>
      <c r="C1" s="212"/>
      <c r="D1" s="212"/>
      <c r="E1" s="212"/>
      <c r="F1" s="212"/>
      <c r="G1" s="212"/>
    </row>
    <row r="2" spans="2:7" s="213" customFormat="1" ht="15.75" customHeight="1">
      <c r="B2" s="214" t="s">
        <v>424</v>
      </c>
      <c r="C2" s="214"/>
      <c r="D2" s="214"/>
      <c r="E2" s="214"/>
      <c r="F2" s="214"/>
      <c r="G2" s="214"/>
    </row>
    <row r="3" spans="1:7" ht="14.25">
      <c r="A3" s="212"/>
      <c r="B3" s="215" t="s">
        <v>10</v>
      </c>
      <c r="C3" s="216" t="s">
        <v>425</v>
      </c>
      <c r="D3" s="216" t="s">
        <v>426</v>
      </c>
      <c r="E3" s="216" t="s">
        <v>427</v>
      </c>
      <c r="F3" s="216" t="s">
        <v>428</v>
      </c>
      <c r="G3" s="217" t="s">
        <v>429</v>
      </c>
    </row>
    <row r="4" spans="1:7" ht="14.25">
      <c r="A4" s="212"/>
      <c r="B4" s="218"/>
      <c r="C4" s="219"/>
      <c r="D4" s="220"/>
      <c r="E4" s="221"/>
      <c r="F4" s="222"/>
      <c r="G4" s="223"/>
    </row>
    <row r="5" spans="1:7" ht="14.25">
      <c r="A5" s="212"/>
      <c r="B5" s="224"/>
      <c r="C5" s="225"/>
      <c r="D5" s="158"/>
      <c r="E5" s="158"/>
      <c r="F5" s="158"/>
      <c r="G5" s="226"/>
    </row>
    <row r="6" spans="1:7" ht="14.25">
      <c r="A6" s="212"/>
      <c r="B6" s="227"/>
      <c r="C6" s="228"/>
      <c r="D6" s="158"/>
      <c r="E6" s="158"/>
      <c r="F6" s="158"/>
      <c r="G6" s="226"/>
    </row>
    <row r="7" spans="1:7" ht="14.25">
      <c r="A7" s="212"/>
      <c r="B7" s="227"/>
      <c r="C7" s="228"/>
      <c r="D7" s="158"/>
      <c r="E7" s="158"/>
      <c r="F7" s="158"/>
      <c r="G7" s="226"/>
    </row>
    <row r="8" spans="1:7" ht="14.25">
      <c r="A8" s="212"/>
      <c r="B8" s="229"/>
      <c r="C8" s="230"/>
      <c r="D8" s="158"/>
      <c r="E8" s="158"/>
      <c r="F8" s="158"/>
      <c r="G8" s="226"/>
    </row>
    <row r="9" spans="1:7" ht="14.25">
      <c r="A9" s="212"/>
      <c r="B9" s="229"/>
      <c r="C9" s="230"/>
      <c r="D9" s="158"/>
      <c r="E9" s="158"/>
      <c r="F9" s="158"/>
      <c r="G9" s="226"/>
    </row>
    <row r="10" spans="1:7" ht="14.25">
      <c r="A10" s="212"/>
      <c r="B10" s="229"/>
      <c r="C10" s="230"/>
      <c r="D10" s="158"/>
      <c r="E10" s="158"/>
      <c r="F10" s="158"/>
      <c r="G10" s="226"/>
    </row>
    <row r="11" spans="1:7" ht="14.25">
      <c r="A11" s="212"/>
      <c r="B11" s="229"/>
      <c r="C11" s="230"/>
      <c r="D11" s="158"/>
      <c r="E11" s="158"/>
      <c r="F11" s="158"/>
      <c r="G11" s="226"/>
    </row>
    <row r="12" spans="1:7" ht="14.25">
      <c r="A12" s="212"/>
      <c r="B12" s="229"/>
      <c r="C12" s="230"/>
      <c r="D12" s="158"/>
      <c r="E12" s="158"/>
      <c r="F12" s="158"/>
      <c r="G12" s="226"/>
    </row>
    <row r="13" spans="1:7" ht="14.25">
      <c r="A13" s="212"/>
      <c r="B13" s="229"/>
      <c r="C13" s="57"/>
      <c r="D13" s="158"/>
      <c r="E13" s="231"/>
      <c r="F13" s="158"/>
      <c r="G13" s="226"/>
    </row>
    <row r="14" spans="1:7" ht="14.25">
      <c r="A14" s="212"/>
      <c r="B14" s="232"/>
      <c r="C14" s="225"/>
      <c r="D14" s="158"/>
      <c r="E14" s="225"/>
      <c r="F14" s="158"/>
      <c r="G14" s="226"/>
    </row>
    <row r="15" spans="1:7" ht="14.25">
      <c r="A15" s="212"/>
      <c r="B15" s="232"/>
      <c r="C15" s="225"/>
      <c r="D15" s="158"/>
      <c r="E15" s="225"/>
      <c r="F15" s="158"/>
      <c r="G15" s="226"/>
    </row>
    <row r="16" spans="1:7" ht="14.25">
      <c r="A16" s="212"/>
      <c r="B16" s="233"/>
      <c r="C16" s="234"/>
      <c r="D16" s="158"/>
      <c r="E16" s="225"/>
      <c r="F16" s="158"/>
      <c r="G16" s="226"/>
    </row>
    <row r="17" spans="1:7" ht="14.25">
      <c r="A17" s="212"/>
      <c r="B17" s="229"/>
      <c r="C17" s="230"/>
      <c r="D17" s="158"/>
      <c r="E17" s="158"/>
      <c r="F17" s="158"/>
      <c r="G17" s="226"/>
    </row>
    <row r="18" spans="1:7" ht="14.25">
      <c r="A18" s="212"/>
      <c r="B18" s="229"/>
      <c r="C18" s="230"/>
      <c r="D18" s="158"/>
      <c r="E18" s="158"/>
      <c r="F18" s="158"/>
      <c r="G18" s="226"/>
    </row>
    <row r="19" spans="1:7" ht="14.25">
      <c r="A19" s="212"/>
      <c r="B19" s="229"/>
      <c r="C19" s="230"/>
      <c r="D19" s="158"/>
      <c r="E19" s="158"/>
      <c r="F19" s="158"/>
      <c r="G19" s="226"/>
    </row>
    <row r="20" spans="1:7" ht="14.25">
      <c r="A20" s="212"/>
      <c r="B20" s="229"/>
      <c r="C20" s="230"/>
      <c r="D20" s="158"/>
      <c r="E20" s="158"/>
      <c r="F20" s="158"/>
      <c r="G20" s="226"/>
    </row>
    <row r="21" spans="1:7" ht="14.25">
      <c r="A21" s="212"/>
      <c r="B21" s="229"/>
      <c r="C21" s="230"/>
      <c r="D21" s="158"/>
      <c r="E21" s="158"/>
      <c r="F21" s="158"/>
      <c r="G21" s="226"/>
    </row>
    <row r="22" spans="1:7" ht="17.25" customHeight="1">
      <c r="A22" s="212"/>
      <c r="B22" s="229"/>
      <c r="C22" s="230"/>
      <c r="D22" s="158"/>
      <c r="E22" s="158"/>
      <c r="F22" s="158"/>
      <c r="G22" s="226"/>
    </row>
    <row r="23" spans="1:7" ht="17.25" customHeight="1">
      <c r="A23" s="212"/>
      <c r="B23" s="229"/>
      <c r="C23" s="230"/>
      <c r="D23" s="158"/>
      <c r="E23" s="158"/>
      <c r="F23" s="158"/>
      <c r="G23" s="226"/>
    </row>
    <row r="24" spans="1:7" ht="17.25" customHeight="1">
      <c r="A24" s="212"/>
      <c r="B24" s="229"/>
      <c r="C24" s="230"/>
      <c r="D24" s="158"/>
      <c r="E24" s="158"/>
      <c r="F24" s="158"/>
      <c r="G24" s="226"/>
    </row>
    <row r="25" spans="1:7" ht="17.25" customHeight="1">
      <c r="A25" s="212"/>
      <c r="B25" s="235"/>
      <c r="C25" s="236"/>
      <c r="D25" s="158"/>
      <c r="E25" s="231"/>
      <c r="F25" s="158"/>
      <c r="G25" s="226"/>
    </row>
    <row r="26" spans="1:7" ht="17.25" customHeight="1">
      <c r="A26" s="212"/>
      <c r="B26" s="237"/>
      <c r="C26" s="238"/>
      <c r="D26" s="158"/>
      <c r="E26" s="231"/>
      <c r="F26" s="158"/>
      <c r="G26" s="226"/>
    </row>
    <row r="27" spans="1:7" ht="17.25" customHeight="1">
      <c r="A27" s="212"/>
      <c r="B27" s="237"/>
      <c r="C27" s="238"/>
      <c r="D27" s="158"/>
      <c r="E27" s="231"/>
      <c r="F27" s="158"/>
      <c r="G27" s="226"/>
    </row>
    <row r="28" spans="1:7" ht="17.25" customHeight="1">
      <c r="A28" s="212"/>
      <c r="B28" s="237"/>
      <c r="C28" s="238"/>
      <c r="D28" s="158"/>
      <c r="E28" s="231"/>
      <c r="F28" s="158"/>
      <c r="G28" s="226"/>
    </row>
    <row r="29" spans="1:7" ht="17.25" customHeight="1">
      <c r="A29" s="212"/>
      <c r="B29" s="237"/>
      <c r="C29" s="238"/>
      <c r="D29" s="158"/>
      <c r="E29" s="231"/>
      <c r="F29" s="158"/>
      <c r="G29" s="226"/>
    </row>
    <row r="30" spans="1:7" ht="14.25">
      <c r="A30" s="212"/>
      <c r="B30" s="232"/>
      <c r="C30" s="25"/>
      <c r="D30" s="158"/>
      <c r="E30" s="25"/>
      <c r="F30" s="158"/>
      <c r="G30" s="226"/>
    </row>
    <row r="31" spans="1:7" ht="14.25">
      <c r="A31" s="212"/>
      <c r="B31" s="235"/>
      <c r="C31" s="238"/>
      <c r="D31" s="158"/>
      <c r="E31" s="231"/>
      <c r="F31" s="158"/>
      <c r="G31" s="226"/>
    </row>
    <row r="32" spans="1:7" ht="17.25" customHeight="1">
      <c r="A32" s="212"/>
      <c r="B32" s="235"/>
      <c r="C32" s="238"/>
      <c r="D32" s="158"/>
      <c r="E32" s="231"/>
      <c r="F32" s="158"/>
      <c r="G32" s="226"/>
    </row>
    <row r="33" spans="1:7" ht="17.25" customHeight="1">
      <c r="A33" s="212"/>
      <c r="B33" s="235"/>
      <c r="C33" s="238"/>
      <c r="D33" s="158"/>
      <c r="E33" s="231"/>
      <c r="F33" s="158"/>
      <c r="G33" s="226"/>
    </row>
    <row r="34" spans="1:7" ht="17.25" customHeight="1">
      <c r="A34" s="212"/>
      <c r="B34" s="235"/>
      <c r="C34" s="238"/>
      <c r="D34" s="158"/>
      <c r="E34" s="231"/>
      <c r="F34" s="158"/>
      <c r="G34" s="226"/>
    </row>
    <row r="35" spans="1:7" ht="17.25" customHeight="1">
      <c r="A35" s="212"/>
      <c r="B35" s="235"/>
      <c r="C35" s="238"/>
      <c r="D35" s="158"/>
      <c r="E35" s="231"/>
      <c r="F35" s="158"/>
      <c r="G35" s="226"/>
    </row>
    <row r="36" spans="1:7" ht="14.25">
      <c r="A36" s="212"/>
      <c r="B36" s="235"/>
      <c r="C36" s="236"/>
      <c r="D36" s="158"/>
      <c r="E36" s="231"/>
      <c r="F36" s="158"/>
      <c r="G36" s="226"/>
    </row>
    <row r="37" spans="1:7" ht="17.25" customHeight="1">
      <c r="A37" s="212"/>
      <c r="B37" s="235"/>
      <c r="C37" s="238"/>
      <c r="D37" s="158"/>
      <c r="E37" s="158"/>
      <c r="F37" s="158"/>
      <c r="G37" s="226"/>
    </row>
    <row r="38" spans="1:7" ht="17.25" customHeight="1">
      <c r="A38" s="212"/>
      <c r="B38" s="235"/>
      <c r="C38" s="236"/>
      <c r="D38" s="158"/>
      <c r="E38" s="158"/>
      <c r="F38" s="158"/>
      <c r="G38" s="226"/>
    </row>
    <row r="39" spans="1:7" ht="17.25" customHeight="1">
      <c r="A39" s="212"/>
      <c r="B39" s="235"/>
      <c r="C39" s="238"/>
      <c r="D39" s="158"/>
      <c r="E39" s="231"/>
      <c r="F39" s="158"/>
      <c r="G39" s="226"/>
    </row>
    <row r="40" spans="1:7" ht="17.25" customHeight="1">
      <c r="A40" s="212"/>
      <c r="B40" s="235"/>
      <c r="C40" s="238"/>
      <c r="D40" s="158"/>
      <c r="E40" s="231"/>
      <c r="F40" s="158"/>
      <c r="G40" s="226"/>
    </row>
    <row r="41" spans="1:7" ht="17.25" customHeight="1">
      <c r="A41" s="212"/>
      <c r="B41" s="235"/>
      <c r="C41" s="238"/>
      <c r="D41" s="158"/>
      <c r="E41" s="158"/>
      <c r="F41" s="158"/>
      <c r="G41" s="226"/>
    </row>
    <row r="42" spans="1:7" ht="17.25" customHeight="1">
      <c r="A42" s="212"/>
      <c r="B42" s="235"/>
      <c r="C42" s="238"/>
      <c r="D42" s="158"/>
      <c r="E42" s="158"/>
      <c r="F42" s="158"/>
      <c r="G42" s="226"/>
    </row>
    <row r="43" spans="1:7" ht="14.25">
      <c r="A43" s="212"/>
      <c r="B43" s="235"/>
      <c r="C43" s="236"/>
      <c r="D43" s="158"/>
      <c r="E43" s="158"/>
      <c r="F43" s="158"/>
      <c r="G43" s="226"/>
    </row>
    <row r="44" spans="1:7" ht="17.25" customHeight="1">
      <c r="A44" s="212"/>
      <c r="B44" s="235"/>
      <c r="C44" s="238"/>
      <c r="D44" s="158"/>
      <c r="E44" s="158"/>
      <c r="F44" s="158"/>
      <c r="G44" s="226"/>
    </row>
    <row r="45" spans="1:7" ht="17.25" customHeight="1">
      <c r="A45" s="212"/>
      <c r="B45" s="235"/>
      <c r="C45" s="236"/>
      <c r="D45" s="158"/>
      <c r="E45" s="158"/>
      <c r="F45" s="158"/>
      <c r="G45" s="226"/>
    </row>
    <row r="46" spans="1:7" ht="17.25" customHeight="1">
      <c r="A46" s="212"/>
      <c r="B46" s="235"/>
      <c r="C46" s="238"/>
      <c r="D46" s="158"/>
      <c r="E46" s="231"/>
      <c r="F46" s="158"/>
      <c r="G46" s="226"/>
    </row>
    <row r="47" spans="1:7" ht="14.25">
      <c r="A47" s="212"/>
      <c r="B47" s="235"/>
      <c r="C47" s="238"/>
      <c r="D47" s="158"/>
      <c r="E47" s="231"/>
      <c r="F47" s="158"/>
      <c r="G47" s="226"/>
    </row>
    <row r="48" spans="1:7" ht="17.25" customHeight="1">
      <c r="A48" s="212"/>
      <c r="B48" s="235"/>
      <c r="C48" s="238"/>
      <c r="D48" s="158"/>
      <c r="E48" s="231"/>
      <c r="F48" s="158"/>
      <c r="G48" s="226"/>
    </row>
    <row r="49" spans="1:7" ht="17.25" customHeight="1">
      <c r="A49" s="212"/>
      <c r="B49" s="235"/>
      <c r="C49" s="238"/>
      <c r="D49" s="158"/>
      <c r="E49" s="231"/>
      <c r="F49" s="158"/>
      <c r="G49" s="226"/>
    </row>
    <row r="50" spans="1:7" ht="17.25" customHeight="1">
      <c r="A50" s="212"/>
      <c r="B50" s="235"/>
      <c r="C50" s="238"/>
      <c r="D50" s="158"/>
      <c r="E50" s="231"/>
      <c r="F50" s="158"/>
      <c r="G50" s="226"/>
    </row>
    <row r="51" spans="1:7" ht="14.25">
      <c r="A51" s="212"/>
      <c r="B51" s="232"/>
      <c r="C51" s="225"/>
      <c r="D51" s="158"/>
      <c r="E51" s="225"/>
      <c r="F51" s="158"/>
      <c r="G51" s="226"/>
    </row>
    <row r="52" spans="1:7" ht="17.25" customHeight="1">
      <c r="A52" s="212"/>
      <c r="B52" s="235"/>
      <c r="C52" s="225"/>
      <c r="D52" s="158"/>
      <c r="E52" s="225"/>
      <c r="F52" s="158"/>
      <c r="G52" s="226"/>
    </row>
    <row r="53" spans="1:7" ht="17.25" customHeight="1">
      <c r="A53" s="212"/>
      <c r="B53" s="235"/>
      <c r="C53" s="225"/>
      <c r="D53" s="158"/>
      <c r="E53" s="225"/>
      <c r="F53" s="158"/>
      <c r="G53" s="226"/>
    </row>
    <row r="54" spans="1:7" ht="17.25" customHeight="1">
      <c r="A54" s="212"/>
      <c r="B54" s="235"/>
      <c r="C54" s="238"/>
      <c r="D54" s="158"/>
      <c r="E54" s="25"/>
      <c r="F54" s="158"/>
      <c r="G54" s="226"/>
    </row>
    <row r="55" spans="1:7" ht="17.25" customHeight="1">
      <c r="A55" s="212"/>
      <c r="B55" s="235"/>
      <c r="C55" s="238"/>
      <c r="D55" s="158"/>
      <c r="E55" s="25"/>
      <c r="F55" s="158"/>
      <c r="G55" s="226"/>
    </row>
    <row r="56" spans="1:7" ht="17.25" customHeight="1">
      <c r="A56" s="212"/>
      <c r="B56" s="224"/>
      <c r="C56" s="25"/>
      <c r="D56" s="158"/>
      <c r="E56" s="158"/>
      <c r="F56" s="158"/>
      <c r="G56" s="226"/>
    </row>
    <row r="57" spans="1:7" ht="14.25">
      <c r="A57" s="212"/>
      <c r="B57" s="224"/>
      <c r="C57" s="41"/>
      <c r="D57" s="158"/>
      <c r="E57" s="158"/>
      <c r="F57" s="158"/>
      <c r="G57" s="226"/>
    </row>
    <row r="58" spans="1:7" ht="14.25">
      <c r="A58" s="212"/>
      <c r="B58" s="224"/>
      <c r="C58" s="25"/>
      <c r="D58" s="158"/>
      <c r="E58" s="158"/>
      <c r="F58" s="158"/>
      <c r="G58" s="226"/>
    </row>
    <row r="59" spans="1:7" ht="14.25">
      <c r="A59" s="212"/>
      <c r="B59" s="224"/>
      <c r="C59" s="25"/>
      <c r="D59" s="158"/>
      <c r="E59" s="158"/>
      <c r="F59" s="158"/>
      <c r="G59" s="226"/>
    </row>
    <row r="60" spans="1:7" ht="14.25">
      <c r="A60" s="212"/>
      <c r="B60" s="239"/>
      <c r="C60" s="240"/>
      <c r="D60" s="241"/>
      <c r="E60" s="241"/>
      <c r="F60" s="241"/>
      <c r="G60" s="242"/>
    </row>
  </sheetData>
  <sheetProtection/>
  <mergeCells count="1">
    <mergeCell ref="B2:G2"/>
  </mergeCells>
  <printOptions/>
  <pageMargins left="0.4597222222222222" right="0.49027777777777776" top="0.7201388888888889" bottom="0.6104166666666666" header="0.5" footer="0.3902777777777778"/>
  <pageSetup horizontalDpi="300" verticalDpi="300" orientation="landscape" paperSize="9" scale="90"/>
  <headerFooter alignWithMargins="0">
    <oddHeader>&amp;C&amp;"宋体,Regular"&amp;12&amp;F</oddHeader>
    <oddFooter>&amp;C&amp;"宋体,Regular"&amp;12&amp;P/&amp;N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2008-12-09T10:39:19Z</dcterms:modified>
  <cp:category/>
  <cp:version/>
  <cp:contentType/>
  <cp:contentStatus/>
</cp:coreProperties>
</file>